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" name="ID_E38F5236B4E24AE5A8DFC5E371B2F18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328265" y="5422265"/>
          <a:ext cx="781050" cy="1029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C73552EB777B448184D4F28D4D2198A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693900" y="13870940"/>
          <a:ext cx="2148840" cy="2133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395711DEEB094F0199CD6A7BE0ACDD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493365" y="6859905"/>
          <a:ext cx="1312545" cy="13125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65A4933AE3024A29A77CECC4B618F94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163415" y="4398010"/>
          <a:ext cx="1409065" cy="12966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BBFEAE60411340C3B3B2404ED3ED650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609060" y="2734310"/>
          <a:ext cx="2477135" cy="15722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7A30A3D041944CF7B7C6DEDE070E95B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318355" y="18015585"/>
          <a:ext cx="897255" cy="9759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D3D2EC2C585479099896546F039C93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545685" y="10517505"/>
          <a:ext cx="819150" cy="8909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<sst xmlns="http://schemas.openxmlformats.org/spreadsheetml/2006/main" count="119" uniqueCount="92">
  <si>
    <t>城市更新项目七夕活动报价清单</t>
  </si>
  <si>
    <t>甲方：合肥市包河区城市更新建设有限公司</t>
  </si>
  <si>
    <t>乙方：</t>
  </si>
  <si>
    <t>公司办公地址：
联系人：
联系电话：</t>
  </si>
  <si>
    <t>区域</t>
  </si>
  <si>
    <t>名称</t>
  </si>
  <si>
    <t>工艺</t>
  </si>
  <si>
    <t>规格（m）</t>
  </si>
  <si>
    <t>数量</t>
  </si>
  <si>
    <t>单位</t>
  </si>
  <si>
    <t>单价</t>
  </si>
  <si>
    <t>总价</t>
  </si>
  <si>
    <t>备注</t>
  </si>
  <si>
    <r>
      <rPr>
        <b/>
        <sz val="16"/>
        <color theme="1"/>
        <rFont val="微软雅黑"/>
        <charset val="134"/>
      </rPr>
      <t xml:space="preserve">珺玺项目
</t>
    </r>
    <r>
      <rPr>
        <sz val="12"/>
        <color theme="1"/>
        <rFont val="微软雅黑"/>
        <charset val="134"/>
      </rPr>
      <t>徽州大道与太湖路交口</t>
    </r>
  </si>
  <si>
    <t>音乐演绎背景</t>
  </si>
  <si>
    <t>木工架/亮化灯光/异形画面/装饰布幔/玫瑰仿真花艺</t>
  </si>
  <si>
    <t>4.8*3m</t>
  </si>
  <si>
    <t>㎡</t>
  </si>
  <si>
    <t>灯箱小吧台</t>
  </si>
  <si>
    <t>木工架/软膜灯箱/亮化/亚克力桌板</t>
  </si>
  <si>
    <t>50cm*50cm*60cm（h）</t>
  </si>
  <si>
    <t>组</t>
  </si>
  <si>
    <t>LED电子蜡烛</t>
  </si>
  <si>
    <t>亚克力仿真玻璃杯蜡烛/仿真灯芯</t>
  </si>
  <si>
    <t>直径7.5cm/高度20cm</t>
  </si>
  <si>
    <t>个</t>
  </si>
  <si>
    <t>直径7.5cm/高度15cm</t>
  </si>
  <si>
    <t>直径7.5cm/高度12.5cm</t>
  </si>
  <si>
    <t>露营椅</t>
  </si>
  <si>
    <t>折叠露营椅</t>
  </si>
  <si>
    <t>50*43cm</t>
  </si>
  <si>
    <t>把</t>
  </si>
  <si>
    <t>全场玫瑰花艺装饰</t>
  </si>
  <si>
    <t>玫瑰仿真花组团</t>
  </si>
  <si>
    <t>组团搭配</t>
  </si>
  <si>
    <t>活动音响</t>
  </si>
  <si>
    <t>双十五支架音响</t>
  </si>
  <si>
    <t>/</t>
  </si>
  <si>
    <t>套</t>
  </si>
  <si>
    <t>甜品冷餐</t>
  </si>
  <si>
    <t>慕斯蛋糕/曲奇饼干/纸杯蛋糕/火腿三明治（不少于四种）
含服务人员</t>
  </si>
  <si>
    <t>50人份</t>
  </si>
  <si>
    <t>场</t>
  </si>
  <si>
    <t>果饮酒品</t>
  </si>
  <si>
    <t>低度果味酒/预调果味鸡尾酒/
鲜果气泡果酒/果味米酒/果汁/咖啡等（不少于七种）
含服务人员</t>
  </si>
  <si>
    <t>100人份</t>
  </si>
  <si>
    <t>饮品杯</t>
  </si>
  <si>
    <t>玻璃制高脚杯（不少于三种款式）</t>
  </si>
  <si>
    <t>只</t>
  </si>
  <si>
    <t>荧光棒</t>
  </si>
  <si>
    <t>LED灯珠/定制LOGO/彩色</t>
  </si>
  <si>
    <t>直径2.6cm*长26cm</t>
  </si>
  <si>
    <t>手举牌</t>
  </si>
  <si>
    <t>1cm厚度PVC雕刻+uv画面，尺寸：50cm*30cm</t>
  </si>
  <si>
    <t>调酒师</t>
  </si>
  <si>
    <t>熟练掌握各类果酒、鸡尾酒的调制方法
（含饮品视觉装饰搭配、调酒师制服）</t>
  </si>
  <si>
    <t>配合活动过程约3小时</t>
  </si>
  <si>
    <t>人</t>
  </si>
  <si>
    <t>乐队演职人员</t>
  </si>
  <si>
    <t>曲库丰富/具备调动气氛能力（含妆造）</t>
  </si>
  <si>
    <t>摄影剪辑</t>
  </si>
  <si>
    <t>朋友圈30s小视频快剪</t>
  </si>
  <si>
    <r>
      <rPr>
        <b/>
        <sz val="16"/>
        <color theme="1"/>
        <rFont val="微软雅黑"/>
        <charset val="134"/>
      </rPr>
      <t xml:space="preserve">嘉玺项目
</t>
    </r>
    <r>
      <rPr>
        <sz val="12"/>
        <color theme="1"/>
        <rFont val="微软雅黑"/>
        <charset val="134"/>
      </rPr>
      <t>罍街1980</t>
    </r>
  </si>
  <si>
    <t>投影仪</t>
  </si>
  <si>
    <t>4K（3840*2160）/配支架（户外防水）</t>
  </si>
  <si>
    <t>6000流明</t>
  </si>
  <si>
    <t>台</t>
  </si>
  <si>
    <t>幕布</t>
  </si>
  <si>
    <t>确保画面清晰/配支架（户外防水）</t>
  </si>
  <si>
    <t>150英寸</t>
  </si>
  <si>
    <t>块</t>
  </si>
  <si>
    <t>音响设备</t>
  </si>
  <si>
    <t>双十五支架音响（户外防水）</t>
  </si>
  <si>
    <t>可覆盖100人</t>
  </si>
  <si>
    <t>现场亮化</t>
  </si>
  <si>
    <t>LED防水灯珠/星星灯/串灯</t>
  </si>
  <si>
    <t>800灯珠</t>
  </si>
  <si>
    <t>米</t>
  </si>
  <si>
    <t>活动海报</t>
  </si>
  <si>
    <t>木质画架/星星灯/画面</t>
  </si>
  <si>
    <t>80*120cm</t>
  </si>
  <si>
    <t>定制荧光棒</t>
  </si>
  <si>
    <t>定制饮品</t>
  </si>
  <si>
    <t>含定制一次性饮品杯+杯托+可乐/雪碧
（异形白卡纸彩印/一次性饮品杯/吸管），含服务人员</t>
  </si>
  <si>
    <t>400ml</t>
  </si>
  <si>
    <t>份</t>
  </si>
  <si>
    <t>不含税小计</t>
  </si>
  <si>
    <r>
      <rPr>
        <b/>
        <sz val="14"/>
        <color theme="1"/>
        <rFont val="微软雅黑"/>
        <charset val="134"/>
      </rPr>
      <t>税率*</t>
    </r>
    <r>
      <rPr>
        <b/>
        <u/>
        <sz val="14"/>
        <color theme="1"/>
        <rFont val="微软雅黑"/>
        <charset val="134"/>
      </rPr>
      <t xml:space="preserve">          </t>
    </r>
    <r>
      <rPr>
        <b/>
        <sz val="14"/>
        <color theme="1"/>
        <rFont val="微软雅黑"/>
        <charset val="134"/>
      </rPr>
      <t>％</t>
    </r>
  </si>
  <si>
    <t>合计</t>
  </si>
  <si>
    <t>报价单位：</t>
  </si>
  <si>
    <t>日期：     年    月    日</t>
  </si>
  <si>
    <t>后附营业执照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</si>
</sst>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26">
    <font>
      <sz val="11"/>
      <color theme="1"/>
      <name val="宋体"/>
      <charset val="134"/>
      <scheme val="minor"/>
    </font>
    <font>
      <b/>
      <sz val="24"/>
      <name val="微软雅黑"/>
      <charset val="134"/>
    </font>
    <font>
      <sz val="14"/>
      <color theme="1"/>
      <name val="微软雅黑"/>
      <charset val="134"/>
    </font>
    <font>
      <b/>
      <sz val="14"/>
      <color theme="1"/>
      <name val="微软雅黑"/>
      <charset val="134"/>
    </font>
    <font>
      <b/>
      <sz val="16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微软雅黑"/>
      <charset val="134"/>
    </font>
    <font>
      <b/>
      <u/>
      <sz val="14"/>
      <color theme="1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4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0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6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176" fontId="3" fillId="2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0" xfId="0" applyFont="1" applyFill="1" applyAlignment="1">
      <alignment vertical="center"/>
    </xf>
    <xf numFmtId="176" fontId="2" fillId="0" borderId="0" xfId="0" applyNumberFormat="1" applyFont="1" applyFill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8.png"/><Relationship Id="rId5" Type="http://schemas.openxmlformats.org/officeDocument/2006/relationships/image" Target="media/image7.png"/><Relationship Id="rId4" Type="http://schemas.openxmlformats.org/officeDocument/2006/relationships/image" Target="media/image6.png"/><Relationship Id="rId3" Type="http://schemas.openxmlformats.org/officeDocument/2006/relationships/image" Target="media/image5.png"/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424815</xdr:colOff>
      <xdr:row>29</xdr:row>
      <xdr:rowOff>47625</xdr:rowOff>
    </xdr:from>
    <xdr:to>
      <xdr:col>8</xdr:col>
      <xdr:colOff>2191385</xdr:colOff>
      <xdr:row>29</xdr:row>
      <xdr:rowOff>1030605</xdr:rowOff>
    </xdr:to>
    <xdr:grpSp>
      <xdr:nvGrpSpPr>
        <xdr:cNvPr id="7" name="组合 6"/>
        <xdr:cNvGrpSpPr/>
      </xdr:nvGrpSpPr>
      <xdr:grpSpPr>
        <a:xfrm>
          <a:off x="16751935" y="18122900"/>
          <a:ext cx="1766570" cy="982980"/>
          <a:chOff x="26084" y="30572"/>
          <a:chExt cx="3951" cy="1884"/>
        </a:xfrm>
      </xdr:grpSpPr>
      <xdr:pic>
        <xdr:nvPicPr>
          <xdr:cNvPr id="14" name="图片 13"/>
          <xdr:cNvPicPr>
            <a:picLocks noChangeAspect="1"/>
          </xdr:cNvPicPr>
        </xdr:nvPicPr>
        <xdr:blipFill>
          <a:blip r:embed="rId1"/>
          <a:stretch>
            <a:fillRect/>
          </a:stretch>
        </xdr:blipFill>
        <xdr:spPr>
          <a:xfrm>
            <a:off x="26084" y="30572"/>
            <a:ext cx="2654" cy="1884"/>
          </a:xfrm>
          <a:prstGeom prst="accentCallout3">
            <a:avLst/>
          </a:prstGeom>
          <a:noFill/>
          <a:ln w="9525">
            <a:noFill/>
          </a:ln>
        </xdr:spPr>
      </xdr:pic>
      <xdr:pic>
        <xdr:nvPicPr>
          <xdr:cNvPr id="15" name="图片 14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8773" y="30575"/>
            <a:ext cx="1262" cy="1856"/>
          </a:xfrm>
          <a:prstGeom prst="accentCallout3">
            <a:avLst/>
          </a:prstGeom>
          <a:noFill/>
          <a:ln w="9525"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I47"/>
  <sheetViews>
    <sheetView tabSelected="1" zoomScale="85" zoomScaleNormal="85" topLeftCell="A7" workbookViewId="0">
      <selection activeCell="D10" sqref="D10"/>
    </sheetView>
  </sheetViews>
  <sheetFormatPr defaultColWidth="9.025" defaultRowHeight="13.5"/>
  <cols>
    <col min="1" max="1" width="16.75" style="1" customWidth="1"/>
    <col min="2" max="2" width="34.2833333333333" style="1" customWidth="1"/>
    <col min="3" max="3" width="73.6416666666667" style="1" customWidth="1"/>
    <col min="4" max="4" width="31.0666666666667" style="1" customWidth="1"/>
    <col min="5" max="5" width="14.4666666666667" style="1" customWidth="1"/>
    <col min="6" max="6" width="10.5" style="1" customWidth="1"/>
    <col min="7" max="7" width="16.425" style="2" customWidth="1"/>
    <col min="8" max="8" width="17.1333333333333" style="2" customWidth="1"/>
    <col min="9" max="9" width="42.6166666666667" style="1" customWidth="1"/>
    <col min="10" max="16384" width="9.025" style="1"/>
  </cols>
  <sheetData>
    <row r="1" s="1" customFormat="1" ht="52" customHeight="1" spans="1:9">
      <c r="A1" s="3" t="s">
        <v>0</v>
      </c>
      <c r="B1" s="4"/>
      <c r="C1" s="4"/>
      <c r="D1" s="4"/>
      <c r="E1" s="4"/>
      <c r="F1" s="4"/>
      <c r="G1" s="4"/>
      <c r="H1" s="4"/>
      <c r="I1" s="4"/>
    </row>
    <row r="2" s="1" customFormat="1" ht="26" customHeight="1" spans="1:9">
      <c r="A2" s="5" t="s">
        <v>1</v>
      </c>
      <c r="B2" s="6"/>
      <c r="C2" s="6"/>
      <c r="D2" s="6"/>
      <c r="E2" s="6"/>
      <c r="F2" s="6"/>
      <c r="G2" s="6"/>
      <c r="H2" s="6"/>
      <c r="I2" s="6"/>
    </row>
    <row r="3" s="1" customFormat="1" ht="27" customHeight="1" spans="1:9">
      <c r="A3" s="5" t="s">
        <v>2</v>
      </c>
      <c r="B3" s="6"/>
      <c r="C3" s="6"/>
      <c r="D3" s="6"/>
      <c r="E3" s="6"/>
      <c r="F3" s="6"/>
      <c r="G3" s="6"/>
      <c r="H3" s="6"/>
      <c r="I3" s="6"/>
    </row>
    <row r="4" s="1" customFormat="1" ht="76" customHeight="1" spans="1:9">
      <c r="A4" s="7" t="s">
        <v>3</v>
      </c>
      <c r="B4" s="8"/>
      <c r="C4" s="8"/>
      <c r="D4" s="8"/>
      <c r="E4" s="8"/>
      <c r="F4" s="8"/>
      <c r="G4" s="8"/>
      <c r="H4" s="8"/>
      <c r="I4" s="8"/>
    </row>
    <row r="5" s="1" customFormat="1" ht="30" customHeight="1" spans="1:9">
      <c r="A5" s="9" t="s">
        <v>4</v>
      </c>
      <c r="B5" s="9" t="s">
        <v>5</v>
      </c>
      <c r="C5" s="9" t="s">
        <v>6</v>
      </c>
      <c r="D5" s="9" t="s">
        <v>7</v>
      </c>
      <c r="E5" s="10" t="s">
        <v>8</v>
      </c>
      <c r="F5" s="10" t="s">
        <v>9</v>
      </c>
      <c r="G5" s="11" t="s">
        <v>10</v>
      </c>
      <c r="H5" s="11" t="s">
        <v>11</v>
      </c>
      <c r="I5" s="11" t="s">
        <v>12</v>
      </c>
    </row>
    <row r="6" s="1" customFormat="1" ht="98" customHeight="1" spans="1:9">
      <c r="A6" s="12" t="s">
        <v>13</v>
      </c>
      <c r="B6" s="13" t="s">
        <v>14</v>
      </c>
      <c r="C6" s="13" t="s">
        <v>15</v>
      </c>
      <c r="D6" s="13" t="s">
        <v>16</v>
      </c>
      <c r="E6" s="13">
        <f>4.8*3</f>
        <v>14.4</v>
      </c>
      <c r="F6" s="13" t="s">
        <v>17</v>
      </c>
      <c r="G6" s="14"/>
      <c r="H6" s="14">
        <f t="shared" ref="H6:H31" si="0">E6*G6</f>
        <v>0</v>
      </c>
      <c r="I6" s="26" t="str">
        <f>_xlfn.DISPIMG("ID_BBFEAE60411340C3B3B2404ED3ED6500",1)</f>
        <v>=DISPIMG("ID_BBFEAE60411340C3B3B2404ED3ED6500",1)</v>
      </c>
    </row>
    <row r="7" s="1" customFormat="1" ht="109" customHeight="1" spans="1:9">
      <c r="A7" s="15"/>
      <c r="B7" s="13" t="s">
        <v>18</v>
      </c>
      <c r="C7" s="13" t="s">
        <v>19</v>
      </c>
      <c r="D7" s="13" t="s">
        <v>20</v>
      </c>
      <c r="E7" s="13">
        <v>8</v>
      </c>
      <c r="F7" s="13" t="s">
        <v>21</v>
      </c>
      <c r="G7" s="14"/>
      <c r="H7" s="14">
        <f t="shared" si="0"/>
        <v>0</v>
      </c>
      <c r="I7" s="26" t="str">
        <f>_xlfn.DISPIMG("ID_65A4933AE3024A29A77CECC4B618F949",1)</f>
        <v>=DISPIMG("ID_65A4933AE3024A29A77CECC4B618F949",1)</v>
      </c>
    </row>
    <row r="8" s="1" customFormat="1" ht="30" customHeight="1" spans="1:9">
      <c r="A8" s="15"/>
      <c r="B8" s="13" t="s">
        <v>22</v>
      </c>
      <c r="C8" s="13" t="s">
        <v>23</v>
      </c>
      <c r="D8" s="13" t="s">
        <v>24</v>
      </c>
      <c r="E8" s="13">
        <v>40</v>
      </c>
      <c r="F8" s="13" t="s">
        <v>25</v>
      </c>
      <c r="G8" s="14"/>
      <c r="H8" s="14">
        <f t="shared" si="0"/>
        <v>0</v>
      </c>
      <c r="I8" s="27" t="str">
        <f>_xlfn.DISPIMG("ID_E38F5236B4E24AE5A8DFC5E371B2F18E",1)</f>
        <v>=DISPIMG("ID_E38F5236B4E24AE5A8DFC5E371B2F18E",1)</v>
      </c>
    </row>
    <row r="9" s="1" customFormat="1" ht="30" customHeight="1" spans="1:9">
      <c r="A9" s="15"/>
      <c r="B9" s="13"/>
      <c r="C9" s="13"/>
      <c r="D9" s="13" t="s">
        <v>26</v>
      </c>
      <c r="E9" s="13">
        <v>30</v>
      </c>
      <c r="F9" s="13" t="s">
        <v>25</v>
      </c>
      <c r="G9" s="14"/>
      <c r="H9" s="14">
        <f t="shared" si="0"/>
        <v>0</v>
      </c>
      <c r="I9" s="28"/>
    </row>
    <row r="10" s="1" customFormat="1" ht="30" customHeight="1" spans="1:9">
      <c r="A10" s="15"/>
      <c r="B10" s="13"/>
      <c r="C10" s="13"/>
      <c r="D10" s="13" t="s">
        <v>27</v>
      </c>
      <c r="E10" s="13">
        <v>30</v>
      </c>
      <c r="F10" s="13" t="s">
        <v>25</v>
      </c>
      <c r="G10" s="14"/>
      <c r="H10" s="14">
        <f t="shared" si="0"/>
        <v>0</v>
      </c>
      <c r="I10" s="29"/>
    </row>
    <row r="11" s="1" customFormat="1" ht="24" customHeight="1" spans="1:9">
      <c r="A11" s="15"/>
      <c r="B11" s="13" t="s">
        <v>28</v>
      </c>
      <c r="C11" s="13" t="s">
        <v>29</v>
      </c>
      <c r="D11" s="13" t="s">
        <v>30</v>
      </c>
      <c r="E11" s="13">
        <v>50</v>
      </c>
      <c r="F11" s="13" t="s">
        <v>31</v>
      </c>
      <c r="G11" s="14"/>
      <c r="H11" s="14">
        <f t="shared" si="0"/>
        <v>0</v>
      </c>
      <c r="I11" s="26"/>
    </row>
    <row r="12" s="1" customFormat="1" ht="106" customHeight="1" spans="1:9">
      <c r="A12" s="15"/>
      <c r="B12" s="13" t="s">
        <v>32</v>
      </c>
      <c r="C12" s="13" t="s">
        <v>33</v>
      </c>
      <c r="D12" s="16" t="s">
        <v>34</v>
      </c>
      <c r="E12" s="13">
        <v>5</v>
      </c>
      <c r="F12" s="13" t="s">
        <v>21</v>
      </c>
      <c r="G12" s="14"/>
      <c r="H12" s="14">
        <f t="shared" si="0"/>
        <v>0</v>
      </c>
      <c r="I12" s="26" t="str">
        <f>_xlfn.DISPIMG("ID_395711DEEB094F0199CD6A7BE0ACDD19",1)</f>
        <v>=DISPIMG("ID_395711DEEB094F0199CD6A7BE0ACDD19",1)</v>
      </c>
    </row>
    <row r="13" s="1" customFormat="1" ht="30" customHeight="1" spans="1:9">
      <c r="A13" s="15"/>
      <c r="B13" s="13" t="s">
        <v>35</v>
      </c>
      <c r="C13" s="13" t="s">
        <v>36</v>
      </c>
      <c r="D13" s="13" t="s">
        <v>37</v>
      </c>
      <c r="E13" s="13">
        <v>1</v>
      </c>
      <c r="F13" s="13" t="s">
        <v>38</v>
      </c>
      <c r="G13" s="14"/>
      <c r="H13" s="14">
        <f t="shared" si="0"/>
        <v>0</v>
      </c>
      <c r="I13" s="26"/>
    </row>
    <row r="14" s="1" customFormat="1" ht="42" customHeight="1" spans="1:9">
      <c r="A14" s="15"/>
      <c r="B14" s="13" t="s">
        <v>39</v>
      </c>
      <c r="C14" s="16" t="s">
        <v>40</v>
      </c>
      <c r="D14" s="13" t="s">
        <v>41</v>
      </c>
      <c r="E14" s="13">
        <v>1</v>
      </c>
      <c r="F14" s="13" t="s">
        <v>42</v>
      </c>
      <c r="G14" s="14"/>
      <c r="H14" s="14">
        <f t="shared" si="0"/>
        <v>0</v>
      </c>
      <c r="I14" s="26"/>
    </row>
    <row r="15" s="1" customFormat="1" ht="70" customHeight="1" spans="1:9">
      <c r="A15" s="15"/>
      <c r="B15" s="13" t="s">
        <v>43</v>
      </c>
      <c r="C15" s="16" t="s">
        <v>44</v>
      </c>
      <c r="D15" s="13" t="s">
        <v>45</v>
      </c>
      <c r="E15" s="13">
        <v>1</v>
      </c>
      <c r="F15" s="13" t="s">
        <v>42</v>
      </c>
      <c r="G15" s="14"/>
      <c r="H15" s="14">
        <f t="shared" si="0"/>
        <v>0</v>
      </c>
      <c r="I15" s="26"/>
    </row>
    <row r="16" s="1" customFormat="1" ht="20.25" spans="1:9">
      <c r="A16" s="15"/>
      <c r="B16" s="13" t="s">
        <v>46</v>
      </c>
      <c r="C16" s="13" t="s">
        <v>47</v>
      </c>
      <c r="D16" s="13" t="s">
        <v>37</v>
      </c>
      <c r="E16" s="13">
        <v>100</v>
      </c>
      <c r="F16" s="13" t="s">
        <v>48</v>
      </c>
      <c r="G16" s="14"/>
      <c r="H16" s="14">
        <f t="shared" si="0"/>
        <v>0</v>
      </c>
      <c r="I16" s="26"/>
    </row>
    <row r="17" s="1" customFormat="1" ht="80" customHeight="1" spans="1:9">
      <c r="A17" s="15"/>
      <c r="B17" s="13" t="s">
        <v>49</v>
      </c>
      <c r="C17" s="13" t="s">
        <v>50</v>
      </c>
      <c r="D17" s="13" t="s">
        <v>51</v>
      </c>
      <c r="E17" s="13">
        <v>30</v>
      </c>
      <c r="F17" s="13" t="s">
        <v>25</v>
      </c>
      <c r="G17" s="14"/>
      <c r="H17" s="14">
        <f t="shared" si="0"/>
        <v>0</v>
      </c>
      <c r="I17" s="26" t="str">
        <f>_xlfn.DISPIMG("ID_1D3D2EC2C585479099896546F039C934",1)</f>
        <v>=DISPIMG("ID_1D3D2EC2C585479099896546F039C934",1)</v>
      </c>
    </row>
    <row r="18" s="1" customFormat="1" ht="29" customHeight="1" spans="1:9">
      <c r="A18" s="15"/>
      <c r="B18" s="13" t="s">
        <v>52</v>
      </c>
      <c r="C18" s="13" t="s">
        <v>53</v>
      </c>
      <c r="D18" s="13" t="s">
        <v>37</v>
      </c>
      <c r="E18" s="13">
        <v>20</v>
      </c>
      <c r="F18" s="13" t="s">
        <v>25</v>
      </c>
      <c r="G18" s="14"/>
      <c r="H18" s="14">
        <f t="shared" si="0"/>
        <v>0</v>
      </c>
      <c r="I18" s="26"/>
    </row>
    <row r="19" s="1" customFormat="1" ht="56" customHeight="1" spans="1:9">
      <c r="A19" s="15"/>
      <c r="B19" s="13" t="s">
        <v>54</v>
      </c>
      <c r="C19" s="16" t="s">
        <v>55</v>
      </c>
      <c r="D19" s="13" t="s">
        <v>56</v>
      </c>
      <c r="E19" s="13">
        <v>1</v>
      </c>
      <c r="F19" s="13" t="s">
        <v>57</v>
      </c>
      <c r="G19" s="14"/>
      <c r="H19" s="14">
        <f t="shared" si="0"/>
        <v>0</v>
      </c>
      <c r="I19" s="26"/>
    </row>
    <row r="20" s="1" customFormat="1" ht="30" customHeight="1" spans="1:9">
      <c r="A20" s="15"/>
      <c r="B20" s="13" t="s">
        <v>58</v>
      </c>
      <c r="C20" s="13" t="s">
        <v>59</v>
      </c>
      <c r="D20" s="13" t="s">
        <v>56</v>
      </c>
      <c r="E20" s="13">
        <v>3</v>
      </c>
      <c r="F20" s="13" t="s">
        <v>57</v>
      </c>
      <c r="G20" s="14"/>
      <c r="H20" s="14">
        <f t="shared" si="0"/>
        <v>0</v>
      </c>
      <c r="I20" s="26"/>
    </row>
    <row r="21" s="1" customFormat="1" ht="30" customHeight="1" spans="1:9">
      <c r="A21" s="15"/>
      <c r="B21" s="13" t="s">
        <v>60</v>
      </c>
      <c r="C21" s="13" t="s">
        <v>61</v>
      </c>
      <c r="D21" s="13" t="s">
        <v>56</v>
      </c>
      <c r="E21" s="13">
        <v>1</v>
      </c>
      <c r="F21" s="13" t="s">
        <v>57</v>
      </c>
      <c r="G21" s="14"/>
      <c r="H21" s="14">
        <f t="shared" si="0"/>
        <v>0</v>
      </c>
      <c r="I21" s="26"/>
    </row>
    <row r="22" s="1" customFormat="1" ht="30" customHeight="1" spans="1:9">
      <c r="A22" s="12" t="s">
        <v>62</v>
      </c>
      <c r="B22" s="13" t="s">
        <v>63</v>
      </c>
      <c r="C22" s="13" t="s">
        <v>64</v>
      </c>
      <c r="D22" s="13" t="s">
        <v>65</v>
      </c>
      <c r="E22" s="13">
        <v>1</v>
      </c>
      <c r="F22" s="13" t="s">
        <v>66</v>
      </c>
      <c r="G22" s="14"/>
      <c r="H22" s="14">
        <f t="shared" si="0"/>
        <v>0</v>
      </c>
      <c r="I22" s="26"/>
    </row>
    <row r="23" s="1" customFormat="1" ht="30" customHeight="1" spans="1:9">
      <c r="A23" s="15"/>
      <c r="B23" s="13" t="s">
        <v>67</v>
      </c>
      <c r="C23" s="13" t="s">
        <v>68</v>
      </c>
      <c r="D23" s="13" t="s">
        <v>69</v>
      </c>
      <c r="E23" s="13">
        <v>1</v>
      </c>
      <c r="F23" s="13" t="s">
        <v>70</v>
      </c>
      <c r="G23" s="14"/>
      <c r="H23" s="14">
        <f t="shared" si="0"/>
        <v>0</v>
      </c>
      <c r="I23" s="26"/>
    </row>
    <row r="24" s="1" customFormat="1" ht="30" customHeight="1" spans="1:9">
      <c r="A24" s="15"/>
      <c r="B24" s="13" t="s">
        <v>71</v>
      </c>
      <c r="C24" s="13" t="s">
        <v>72</v>
      </c>
      <c r="D24" s="13" t="s">
        <v>73</v>
      </c>
      <c r="E24" s="13">
        <v>1</v>
      </c>
      <c r="F24" s="13" t="s">
        <v>38</v>
      </c>
      <c r="G24" s="14"/>
      <c r="H24" s="14">
        <f>E24*G24</f>
        <v>0</v>
      </c>
      <c r="I24" s="26"/>
    </row>
    <row r="25" s="1" customFormat="1" ht="30" customHeight="1" spans="1:9">
      <c r="A25" s="15"/>
      <c r="B25" s="13" t="s">
        <v>28</v>
      </c>
      <c r="C25" s="13" t="s">
        <v>29</v>
      </c>
      <c r="D25" s="13" t="s">
        <v>30</v>
      </c>
      <c r="E25" s="13">
        <v>50</v>
      </c>
      <c r="F25" s="13" t="s">
        <v>31</v>
      </c>
      <c r="G25" s="14"/>
      <c r="H25" s="14">
        <f>E25*G25</f>
        <v>0</v>
      </c>
      <c r="I25" s="26"/>
    </row>
    <row r="26" s="1" customFormat="1" ht="89" customHeight="1" spans="1:9">
      <c r="A26" s="15"/>
      <c r="B26" s="13" t="s">
        <v>74</v>
      </c>
      <c r="C26" s="13" t="s">
        <v>75</v>
      </c>
      <c r="D26" s="13" t="s">
        <v>76</v>
      </c>
      <c r="E26" s="13">
        <v>100</v>
      </c>
      <c r="F26" s="13" t="s">
        <v>77</v>
      </c>
      <c r="G26" s="14"/>
      <c r="H26" s="14">
        <f>E26*G26</f>
        <v>0</v>
      </c>
      <c r="I26" s="26" t="str">
        <f>_xlfn.DISPIMG("ID_C73552EB777B448184D4F28D4D2198A7",1)</f>
        <v>=DISPIMG("ID_C73552EB777B448184D4F28D4D2198A7",1)</v>
      </c>
    </row>
    <row r="27" s="1" customFormat="1" ht="77" customHeight="1" spans="1:9">
      <c r="A27" s="15"/>
      <c r="B27" s="13" t="s">
        <v>78</v>
      </c>
      <c r="C27" s="13" t="s">
        <v>79</v>
      </c>
      <c r="D27" s="13" t="s">
        <v>80</v>
      </c>
      <c r="E27" s="13">
        <v>2</v>
      </c>
      <c r="F27" s="13" t="s">
        <v>21</v>
      </c>
      <c r="G27" s="14"/>
      <c r="H27" s="14">
        <f>E27*G27</f>
        <v>0</v>
      </c>
      <c r="I27" s="26"/>
    </row>
    <row r="28" s="1" customFormat="1" ht="82" customHeight="1" spans="1:9">
      <c r="A28" s="15"/>
      <c r="B28" s="13" t="s">
        <v>49</v>
      </c>
      <c r="C28" s="13" t="s">
        <v>81</v>
      </c>
      <c r="D28" s="13"/>
      <c r="E28" s="13">
        <v>30</v>
      </c>
      <c r="F28" s="13" t="s">
        <v>25</v>
      </c>
      <c r="G28" s="14"/>
      <c r="H28" s="14">
        <f>E28*G28</f>
        <v>0</v>
      </c>
      <c r="I28" s="26" t="str">
        <f>_xlfn.DISPIMG("ID_7A30A3D041944CF7B7C6DEDE070E95B4",1)</f>
        <v>=DISPIMG("ID_7A30A3D041944CF7B7C6DEDE070E95B4",1)</v>
      </c>
    </row>
    <row r="29" s="1" customFormat="1" ht="30" customHeight="1" spans="1:9">
      <c r="A29" s="15"/>
      <c r="B29" s="13" t="s">
        <v>52</v>
      </c>
      <c r="C29" s="13" t="s">
        <v>53</v>
      </c>
      <c r="D29" s="13"/>
      <c r="E29" s="13">
        <v>20</v>
      </c>
      <c r="F29" s="13" t="s">
        <v>25</v>
      </c>
      <c r="G29" s="14"/>
      <c r="H29" s="14">
        <f>E29*G29</f>
        <v>0</v>
      </c>
      <c r="I29" s="26"/>
    </row>
    <row r="30" s="1" customFormat="1" ht="84" customHeight="1" spans="1:9">
      <c r="A30" s="15"/>
      <c r="B30" s="13" t="s">
        <v>82</v>
      </c>
      <c r="C30" s="17" t="s">
        <v>83</v>
      </c>
      <c r="D30" s="13" t="s">
        <v>84</v>
      </c>
      <c r="E30" s="13">
        <v>200</v>
      </c>
      <c r="F30" s="13" t="s">
        <v>85</v>
      </c>
      <c r="G30" s="14"/>
      <c r="H30" s="14">
        <f>E30*G30</f>
        <v>0</v>
      </c>
      <c r="I30" s="26"/>
    </row>
    <row r="31" s="1" customFormat="1" ht="30" customHeight="1" spans="1:9">
      <c r="A31" s="15"/>
      <c r="B31" s="13" t="s">
        <v>60</v>
      </c>
      <c r="C31" s="13" t="s">
        <v>61</v>
      </c>
      <c r="D31" s="13" t="s">
        <v>56</v>
      </c>
      <c r="E31" s="13">
        <v>1</v>
      </c>
      <c r="F31" s="13" t="s">
        <v>57</v>
      </c>
      <c r="G31" s="14"/>
      <c r="H31" s="14">
        <f>E31*G31</f>
        <v>0</v>
      </c>
      <c r="I31" s="26"/>
    </row>
    <row r="32" s="1" customFormat="1" ht="30" customHeight="1" spans="1:9">
      <c r="A32" s="18" t="s">
        <v>86</v>
      </c>
      <c r="B32" s="18"/>
      <c r="C32" s="18"/>
      <c r="D32" s="18"/>
      <c r="E32" s="18"/>
      <c r="F32" s="18"/>
      <c r="G32" s="19"/>
      <c r="H32" s="14"/>
      <c r="I32" s="30"/>
    </row>
    <row r="33" s="1" customFormat="1" ht="30" customHeight="1" spans="1:9">
      <c r="A33" s="18" t="s">
        <v>87</v>
      </c>
      <c r="B33" s="18"/>
      <c r="C33" s="18"/>
      <c r="D33" s="18"/>
      <c r="E33" s="18"/>
      <c r="F33" s="18"/>
      <c r="G33" s="19"/>
      <c r="H33" s="14"/>
      <c r="I33" s="30"/>
    </row>
    <row r="34" s="1" customFormat="1" ht="30" customHeight="1" spans="1:9">
      <c r="A34" s="20" t="s">
        <v>88</v>
      </c>
      <c r="B34" s="20"/>
      <c r="C34" s="20"/>
      <c r="D34" s="20"/>
      <c r="E34" s="20"/>
      <c r="F34" s="20"/>
      <c r="G34" s="21"/>
      <c r="H34" s="22"/>
      <c r="I34" s="27"/>
    </row>
    <row r="35" s="1" customFormat="1" ht="33" customHeight="1" spans="1:9">
      <c r="A35" s="23" t="s">
        <v>89</v>
      </c>
      <c r="B35" s="23"/>
      <c r="C35" s="23"/>
      <c r="D35" s="23"/>
      <c r="E35" s="23"/>
      <c r="F35" s="23"/>
      <c r="G35" s="23"/>
      <c r="H35" s="23"/>
      <c r="I35" s="23"/>
    </row>
    <row r="36" s="1" customFormat="1" ht="33" customHeight="1" spans="1:9">
      <c r="A36" s="23" t="s">
        <v>90</v>
      </c>
      <c r="B36" s="23"/>
      <c r="C36" s="23"/>
      <c r="D36" s="23"/>
      <c r="E36" s="23"/>
      <c r="F36" s="23"/>
      <c r="G36" s="23"/>
      <c r="H36" s="23"/>
      <c r="I36" s="23"/>
    </row>
    <row r="37" s="1" customFormat="1" ht="33" customHeight="1" spans="1:9">
      <c r="A37" s="23" t="s">
        <v>91</v>
      </c>
      <c r="B37" s="23"/>
      <c r="C37" s="23"/>
      <c r="D37" s="23"/>
      <c r="E37" s="23"/>
      <c r="F37" s="23"/>
      <c r="G37" s="23"/>
      <c r="H37" s="23"/>
      <c r="I37" s="23"/>
    </row>
    <row r="38" s="1" customFormat="1" ht="20.25" spans="2:8">
      <c r="B38" s="24"/>
      <c r="C38" s="24"/>
      <c r="D38" s="24"/>
      <c r="E38" s="24"/>
      <c r="F38" s="24"/>
      <c r="G38" s="25"/>
      <c r="H38" s="25"/>
    </row>
    <row r="39" s="1" customFormat="1" ht="20.25" spans="2:8">
      <c r="B39" s="24"/>
      <c r="C39" s="24"/>
      <c r="D39" s="24"/>
      <c r="E39" s="24"/>
      <c r="F39" s="24"/>
      <c r="G39" s="25"/>
      <c r="H39" s="25"/>
    </row>
    <row r="40" s="1" customFormat="1" ht="20.25" spans="2:8">
      <c r="B40" s="24"/>
      <c r="C40" s="24"/>
      <c r="D40" s="24"/>
      <c r="E40" s="24"/>
      <c r="F40" s="24"/>
      <c r="G40" s="25"/>
      <c r="H40" s="25"/>
    </row>
    <row r="41" s="1" customFormat="1" ht="20.25" spans="2:8">
      <c r="B41" s="24"/>
      <c r="C41" s="24"/>
      <c r="D41" s="24"/>
      <c r="E41" s="24"/>
      <c r="F41" s="24"/>
      <c r="G41" s="25"/>
      <c r="H41" s="25"/>
    </row>
    <row r="42" s="1" customFormat="1" ht="20.25" spans="2:8">
      <c r="B42" s="24"/>
      <c r="C42" s="24"/>
      <c r="D42" s="24"/>
      <c r="E42" s="24"/>
      <c r="F42" s="24"/>
      <c r="G42" s="25"/>
      <c r="H42" s="25"/>
    </row>
    <row r="43" s="1" customFormat="1" ht="20.25" spans="2:8">
      <c r="B43" s="24"/>
      <c r="C43" s="24"/>
      <c r="D43" s="24"/>
      <c r="E43" s="24"/>
      <c r="F43" s="24"/>
      <c r="G43" s="25"/>
      <c r="H43" s="25"/>
    </row>
    <row r="44" s="1" customFormat="1" ht="20.25" spans="2:8">
      <c r="B44" s="24"/>
      <c r="C44" s="24"/>
      <c r="D44" s="24"/>
      <c r="E44" s="24"/>
      <c r="F44" s="24"/>
      <c r="G44" s="25"/>
      <c r="H44" s="25"/>
    </row>
    <row r="45" s="1" customFormat="1" ht="20.25" spans="2:8">
      <c r="B45" s="24"/>
      <c r="C45" s="24"/>
      <c r="D45" s="24"/>
      <c r="E45" s="24"/>
      <c r="F45" s="24"/>
      <c r="G45" s="25"/>
      <c r="H45" s="25"/>
    </row>
    <row r="46" s="1" customFormat="1" ht="20.25" spans="2:8">
      <c r="B46" s="24"/>
      <c r="C46" s="24"/>
      <c r="D46" s="24"/>
      <c r="E46" s="24"/>
      <c r="F46" s="24"/>
      <c r="G46" s="25"/>
      <c r="H46" s="25"/>
    </row>
    <row r="47" s="1" customFormat="1" ht="20.25" spans="2:8">
      <c r="B47" s="24"/>
      <c r="C47" s="24"/>
      <c r="D47" s="24"/>
      <c r="E47" s="24"/>
      <c r="F47" s="24"/>
      <c r="G47" s="25"/>
      <c r="H47" s="25"/>
    </row>
  </sheetData>
  <mergeCells count="16">
    <mergeCell ref="A1:I1"/>
    <mergeCell ref="A2:I2"/>
    <mergeCell ref="A3:I3"/>
    <mergeCell ref="A4:I4"/>
    <mergeCell ref="A32:G32"/>
    <mergeCell ref="A33:G33"/>
    <mergeCell ref="A34:G34"/>
    <mergeCell ref="A35:I35"/>
    <mergeCell ref="A36:I36"/>
    <mergeCell ref="A37:I37"/>
    <mergeCell ref="A6:A21"/>
    <mergeCell ref="A22:A31"/>
    <mergeCell ref="B8:B10"/>
    <mergeCell ref="C8:C10"/>
    <mergeCell ref="I8:I10"/>
    <mergeCell ref="I32:I3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辛厚存</dc:creator>
  <cp:lastModifiedBy>LIN</cp:lastModifiedBy>
  <dcterms:created xsi:type="dcterms:W3CDTF">2025-08-06T01:28:00Z</dcterms:created>
  <dcterms:modified xsi:type="dcterms:W3CDTF">2025-08-22T09:31:56Z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9A8FCDC6A2AD4F309AD783530F92AC72_13</vt:lpwstr>
  </property>
  <property fmtid="{D5CDD505-2E9C-101B-9397-08002B2CF9AE}" pid="3" name="KSOProductBuildVer">
    <vt:lpwstr>2052-12.1.0.21541</vt:lpwstr>
  </property>
</Properties>
</file>