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<sst xmlns="http://schemas.openxmlformats.org/spreadsheetml/2006/main" count="106" uniqueCount="77">
  <si>
    <t>2026罍街五一活动清单</t>
  </si>
  <si>
    <t>序号</t>
  </si>
  <si>
    <t>区域</t>
  </si>
  <si>
    <t>名称</t>
  </si>
  <si>
    <t>规格/说明</t>
  </si>
  <si>
    <t>数量</t>
  </si>
  <si>
    <t>单位</t>
  </si>
  <si>
    <t>天数</t>
  </si>
  <si>
    <t>投标单价</t>
  </si>
  <si>
    <t>控制单价（元）</t>
  </si>
  <si>
    <t>投标总价</t>
  </si>
  <si>
    <t>控制总价（元）</t>
  </si>
  <si>
    <t>备注</t>
  </si>
  <si>
    <t>示意图</t>
  </si>
  <si>
    <t>入口</t>
  </si>
  <si>
    <t>主题桁架</t>
  </si>
  <si>
    <t>室外；户外主题桁架3*5m*3处</t>
  </si>
  <si>
    <t>平方米</t>
  </si>
  <si>
    <t>制作</t>
  </si>
  <si>
    <t>宁国路、水阳江路沿线
灯杆旗画面更换</t>
  </si>
  <si>
    <t>39套架子，一套架子2张画面（黑底喷绘（1.44*2.04m*78个）</t>
  </si>
  <si>
    <t>含制作安装</t>
  </si>
  <si>
    <t>罍街南区</t>
  </si>
  <si>
    <t>养生游戏互动（NPC)</t>
  </si>
  <si>
    <t>游戏点位背景及道具
背景： 铁艺支撑+pvc雕刻小景2*1.5m左右
道具：波速球3个  便携单杠一组</t>
  </si>
  <si>
    <t>组</t>
  </si>
  <si>
    <t>制作 需出效果图</t>
  </si>
  <si>
    <t>专业教练、安全员（16:00-21:00)</t>
  </si>
  <si>
    <t>人</t>
  </si>
  <si>
    <t>游戏点位 地贴制作</t>
  </si>
  <si>
    <t>游戏点位介绍画面（60*90cm*15kt板）</t>
  </si>
  <si>
    <t>官方兑换摊位包装（320*80cm kt板）</t>
  </si>
  <si>
    <t>官方兑换摊位展架画面（60*90cm*2 kt板）</t>
  </si>
  <si>
    <t>福禄安康艾草锤</t>
  </si>
  <si>
    <t>个</t>
  </si>
  <si>
    <t>采购</t>
  </si>
  <si>
    <t>草本蒸汽眼罩（每盒10片装）</t>
  </si>
  <si>
    <t>盒</t>
  </si>
  <si>
    <t>中药手串</t>
  </si>
  <si>
    <t>串</t>
  </si>
  <si>
    <t>罍街东区
罍街大观</t>
  </si>
  <si>
    <t>五音疗愈现场</t>
  </si>
  <si>
    <t>半套线阵音响</t>
  </si>
  <si>
    <t>套</t>
  </si>
  <si>
    <t>租赁   第二、三天半价，算一天全价</t>
  </si>
  <si>
    <t>帕灯</t>
  </si>
  <si>
    <t>台</t>
  </si>
  <si>
    <t>罍街南区
罍宝广场</t>
  </si>
  <si>
    <t>中医义诊专区</t>
  </si>
  <si>
    <t>4*3背景桁架*2</t>
  </si>
  <si>
    <t>长条桌*180*60*75cm高（白色桌布）</t>
  </si>
  <si>
    <t>张</t>
  </si>
  <si>
    <t>贵宾椅 白色椅套</t>
  </si>
  <si>
    <t>把</t>
  </si>
  <si>
    <t>桌子三面围合画面 3*0.75m  *4张</t>
  </si>
  <si>
    <t>异形KT板装饰</t>
  </si>
  <si>
    <t>互动转盘定制（转盘直径1.2m)</t>
  </si>
  <si>
    <t>项</t>
  </si>
  <si>
    <t>处方签互动区（3*2背景桁架+可撕便签）</t>
  </si>
  <si>
    <t>装饰堆头打卡区（3*2m)</t>
  </si>
  <si>
    <t>罍街东区 罍+村</t>
  </si>
  <si>
    <t>罍+村打卡装置</t>
  </si>
  <si>
    <t>打卡花艺组合</t>
  </si>
  <si>
    <t>三轮车由甲方提供 需出效果图</t>
  </si>
  <si>
    <t>其他</t>
  </si>
  <si>
    <t>摄影摄像</t>
  </si>
  <si>
    <t>摄像（照片直播）</t>
  </si>
  <si>
    <t>摄影（30秒短视频）</t>
  </si>
  <si>
    <t>人员安装</t>
  </si>
  <si>
    <t>物料安装</t>
  </si>
  <si>
    <t>运输</t>
  </si>
  <si>
    <t>道具物料运输</t>
  </si>
  <si>
    <t>趟</t>
  </si>
  <si>
    <t>暂列金</t>
  </si>
  <si>
    <t>小计</t>
  </si>
  <si>
    <r>
      <rPr>
        <sz val="10"/>
        <color rgb="FF000000"/>
        <rFont val="微软雅黑"/>
        <charset val="134"/>
      </rPr>
      <t>税费（6%）</t>
    </r>
    <r>
      <rPr>
        <sz val="10"/>
        <color rgb="FFFF0000"/>
        <rFont val="微软雅黑"/>
        <charset val="134"/>
      </rPr>
      <t>可视实际情况调整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</si>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</sst>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);\(0.00\)"/>
    <numFmt numFmtId="178" formatCode="0.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微软雅黑"/>
      <charset val="134"/>
    </font>
    <font>
      <b/>
      <sz val="10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144780</xdr:colOff>
      <xdr:row>15</xdr:row>
      <xdr:rowOff>388620</xdr:rowOff>
    </xdr:from>
    <xdr:to>
      <xdr:col>12</xdr:col>
      <xdr:colOff>1844675</xdr:colOff>
      <xdr:row>19</xdr:row>
      <xdr:rowOff>485775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13330" y="15387320"/>
          <a:ext cx="1699895" cy="207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175895</xdr:colOff>
      <xdr:row>20</xdr:row>
      <xdr:rowOff>215265</xdr:rowOff>
    </xdr:from>
    <xdr:to>
      <xdr:col>12</xdr:col>
      <xdr:colOff>1986915</xdr:colOff>
      <xdr:row>20</xdr:row>
      <xdr:rowOff>2033270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4445" y="17690465"/>
          <a:ext cx="1811020" cy="181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709295</xdr:colOff>
      <xdr:row>21</xdr:row>
      <xdr:rowOff>81915</xdr:rowOff>
    </xdr:from>
    <xdr:to>
      <xdr:col>12</xdr:col>
      <xdr:colOff>1464310</xdr:colOff>
      <xdr:row>21</xdr:row>
      <xdr:rowOff>1089660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777845" y="19830415"/>
          <a:ext cx="75501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410845</xdr:colOff>
      <xdr:row>22</xdr:row>
      <xdr:rowOff>134620</xdr:rowOff>
    </xdr:from>
    <xdr:to>
      <xdr:col>12</xdr:col>
      <xdr:colOff>1596390</xdr:colOff>
      <xdr:row>22</xdr:row>
      <xdr:rowOff>1360805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479395" y="21051520"/>
          <a:ext cx="1185545" cy="1226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409575</xdr:colOff>
      <xdr:row>10</xdr:row>
      <xdr:rowOff>118745</xdr:rowOff>
    </xdr:from>
    <xdr:to>
      <xdr:col>12</xdr:col>
      <xdr:colOff>1686560</xdr:colOff>
      <xdr:row>10</xdr:row>
      <xdr:rowOff>1438275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478125" y="9516745"/>
          <a:ext cx="1276985" cy="131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476250</xdr:colOff>
      <xdr:row>11</xdr:row>
      <xdr:rowOff>161290</xdr:rowOff>
    </xdr:from>
    <xdr:to>
      <xdr:col>12</xdr:col>
      <xdr:colOff>1717675</xdr:colOff>
      <xdr:row>11</xdr:row>
      <xdr:rowOff>1393825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544800" y="11095990"/>
          <a:ext cx="1241425" cy="1232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489585</xdr:colOff>
      <xdr:row>12</xdr:row>
      <xdr:rowOff>62230</xdr:rowOff>
    </xdr:from>
    <xdr:to>
      <xdr:col>12</xdr:col>
      <xdr:colOff>1812290</xdr:colOff>
      <xdr:row>12</xdr:row>
      <xdr:rowOff>1403985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558135" y="12533630"/>
          <a:ext cx="1322705" cy="134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743585</xdr:colOff>
      <xdr:row>23</xdr:row>
      <xdr:rowOff>59055</xdr:rowOff>
    </xdr:from>
    <xdr:to>
      <xdr:col>12</xdr:col>
      <xdr:colOff>1442720</xdr:colOff>
      <xdr:row>23</xdr:row>
      <xdr:rowOff>1112520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812135" y="22449155"/>
          <a:ext cx="699135" cy="1053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4</xdr:row>
      <xdr:rowOff>116840</xdr:rowOff>
    </xdr:from>
    <xdr:to>
      <xdr:col>12</xdr:col>
      <xdr:colOff>1343025</xdr:colOff>
      <xdr:row>4</xdr:row>
      <xdr:rowOff>1256665</xdr:rowOff>
    </xdr:to>
    <xdr:pic>
      <xdr:nvPicPr>
        <xdr:cNvPr id="2" name="图片 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192375" y="4384040"/>
          <a:ext cx="1219200" cy="113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1437640</xdr:colOff>
      <xdr:row>4</xdr:row>
      <xdr:rowOff>118745</xdr:rowOff>
    </xdr:from>
    <xdr:to>
      <xdr:col>12</xdr:col>
      <xdr:colOff>2539365</xdr:colOff>
      <xdr:row>4</xdr:row>
      <xdr:rowOff>1264285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506190" y="4385945"/>
          <a:ext cx="110172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185420</xdr:colOff>
      <xdr:row>4</xdr:row>
      <xdr:rowOff>1436370</xdr:rowOff>
    </xdr:from>
    <xdr:to>
      <xdr:col>12</xdr:col>
      <xdr:colOff>1541780</xdr:colOff>
      <xdr:row>5</xdr:row>
      <xdr:rowOff>27940</xdr:rowOff>
    </xdr:to>
    <xdr:pic>
      <xdr:nvPicPr>
        <xdr:cNvPr id="4" name="图片 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253970" y="5703570"/>
          <a:ext cx="1356360" cy="1245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1626235</xdr:colOff>
      <xdr:row>4</xdr:row>
      <xdr:rowOff>1325245</xdr:rowOff>
    </xdr:from>
    <xdr:to>
      <xdr:col>12</xdr:col>
      <xdr:colOff>2993390</xdr:colOff>
      <xdr:row>5</xdr:row>
      <xdr:rowOff>24130</xdr:rowOff>
    </xdr:to>
    <xdr:pic>
      <xdr:nvPicPr>
        <xdr:cNvPr id="5" name="图片 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694785" y="5592445"/>
          <a:ext cx="1367155" cy="1353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zoomScale="90" zoomScaleNormal="90" workbookViewId="0">
      <pane ySplit="2" topLeftCell="A3" activePane="bottomLeft" state="frozen"/>
      <selection/>
      <selection pane="bottomLeft" activeCell="M4" sqref="M4"/>
    </sheetView>
  </sheetViews>
  <sheetFormatPr defaultColWidth="9" defaultRowHeight="13.5"/>
  <cols>
    <col min="1" max="1" width="9.75" style="1" customWidth="1"/>
    <col min="2" max="2" width="16.125" style="1" customWidth="1"/>
    <col min="3" max="3" width="18.75" style="1" customWidth="1"/>
    <col min="4" max="4" width="38.75" style="1" customWidth="1"/>
    <col min="5" max="6" width="10.125" style="1" customWidth="1"/>
    <col min="7" max="8" width="10.125" style="2" customWidth="1"/>
    <col min="9" max="11" width="15" style="1" customWidth="1"/>
    <col min="12" max="12" width="28.875" style="1" customWidth="1"/>
    <col min="13" max="13" width="51.25" style="1" customWidth="1"/>
    <col min="14" max="15" width="20.7" style="1"/>
    <col min="16" max="16384" width="9" style="1"/>
  </cols>
  <sheetData>
    <row r="1" ht="39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7" t="s">
        <v>13</v>
      </c>
    </row>
    <row r="3" ht="88" customHeight="1" spans="1:13">
      <c r="A3" s="9">
        <v>1</v>
      </c>
      <c r="B3" s="10" t="s">
        <v>14</v>
      </c>
      <c r="C3" s="9" t="s">
        <v>15</v>
      </c>
      <c r="D3" s="9" t="s">
        <v>16</v>
      </c>
      <c r="E3" s="9">
        <f>3*5*3</f>
        <v>45</v>
      </c>
      <c r="F3" s="9" t="s">
        <v>17</v>
      </c>
      <c r="G3" s="9">
        <v>1</v>
      </c>
      <c r="H3" s="9"/>
      <c r="I3" s="11">
        <v>45</v>
      </c>
      <c r="J3" s="11"/>
      <c r="K3" s="11">
        <f>E3*G3*I3</f>
        <v>2025</v>
      </c>
      <c r="L3" s="9" t="s">
        <v>18</v>
      </c>
      <c r="M3" s="12"/>
    </row>
    <row r="4" ht="185" customHeight="1" spans="1:13">
      <c r="A4" s="9">
        <v>2</v>
      </c>
      <c r="B4" s="13"/>
      <c r="C4" s="14" t="s">
        <v>19</v>
      </c>
      <c r="D4" s="14" t="s">
        <v>20</v>
      </c>
      <c r="E4" s="15">
        <f>1.44*2.04*78</f>
        <v>229.1328</v>
      </c>
      <c r="F4" s="9" t="s">
        <v>17</v>
      </c>
      <c r="G4" s="9">
        <v>1</v>
      </c>
      <c r="H4" s="9"/>
      <c r="I4" s="11">
        <v>30</v>
      </c>
      <c r="J4" s="11"/>
      <c r="K4" s="11">
        <f>E4*G4*I4</f>
        <v>6873.984</v>
      </c>
      <c r="L4" s="9" t="s">
        <v>21</v>
      </c>
      <c r="M4" s="10"/>
    </row>
    <row r="5" ht="209" customHeight="1" spans="1:13">
      <c r="A5" s="9">
        <v>3</v>
      </c>
      <c r="B5" s="16" t="s">
        <v>22</v>
      </c>
      <c r="C5" s="16" t="s">
        <v>23</v>
      </c>
      <c r="D5" s="14" t="s">
        <v>24</v>
      </c>
      <c r="E5" s="9">
        <v>2</v>
      </c>
      <c r="F5" s="9" t="s">
        <v>25</v>
      </c>
      <c r="G5" s="9">
        <v>1</v>
      </c>
      <c r="H5" s="9"/>
      <c r="I5" s="11">
        <v>1200</v>
      </c>
      <c r="J5" s="11"/>
      <c r="K5" s="11">
        <f>E5*G5*I5</f>
        <v>2400</v>
      </c>
      <c r="L5" s="9" t="s">
        <v>26</v>
      </c>
      <c r="M5" s="10"/>
    </row>
    <row r="6" ht="39" customHeight="1" spans="1:13">
      <c r="A6" s="9">
        <v>4</v>
      </c>
      <c r="B6" s="16"/>
      <c r="C6" s="16"/>
      <c r="D6" s="9" t="s">
        <v>27</v>
      </c>
      <c r="E6" s="9">
        <v>2</v>
      </c>
      <c r="F6" s="9" t="s">
        <v>28</v>
      </c>
      <c r="G6" s="9">
        <v>5</v>
      </c>
      <c r="H6" s="9"/>
      <c r="I6" s="11">
        <v>500</v>
      </c>
      <c r="J6" s="11"/>
      <c r="K6" s="11">
        <f>E6*G6*I6</f>
        <v>5000</v>
      </c>
      <c r="L6" s="9"/>
      <c r="M6" s="13"/>
    </row>
    <row r="7" ht="39" customHeight="1" spans="1:13">
      <c r="A7" s="9">
        <v>5</v>
      </c>
      <c r="B7" s="16"/>
      <c r="C7" s="16"/>
      <c r="D7" s="9" t="s">
        <v>29</v>
      </c>
      <c r="E7" s="9">
        <v>20</v>
      </c>
      <c r="F7" s="9" t="s">
        <v>17</v>
      </c>
      <c r="G7" s="9">
        <v>1</v>
      </c>
      <c r="H7" s="9"/>
      <c r="I7" s="11">
        <v>30</v>
      </c>
      <c r="J7" s="11"/>
      <c r="K7" s="11">
        <f>E7*G7*I7</f>
        <v>600</v>
      </c>
      <c r="L7" s="9" t="s">
        <v>26</v>
      </c>
      <c r="M7" s="12"/>
    </row>
    <row r="8" ht="39" customHeight="1" spans="1:13">
      <c r="A8" s="9">
        <v>6</v>
      </c>
      <c r="B8" s="16"/>
      <c r="C8" s="16"/>
      <c r="D8" s="9" t="s">
        <v>30</v>
      </c>
      <c r="E8" s="9">
        <f>0.6*0.9*15</f>
        <v>8.1</v>
      </c>
      <c r="F8" s="9" t="s">
        <v>17</v>
      </c>
      <c r="G8" s="9">
        <v>1</v>
      </c>
      <c r="H8" s="9"/>
      <c r="I8" s="11">
        <v>30</v>
      </c>
      <c r="J8" s="11"/>
      <c r="K8" s="11">
        <f t="shared" ref="K7:K29" si="0">E8*G8*I8</f>
        <v>243</v>
      </c>
      <c r="L8" s="9" t="s">
        <v>26</v>
      </c>
      <c r="M8" s="12"/>
    </row>
    <row r="9" ht="39" customHeight="1" spans="1:13">
      <c r="A9" s="9">
        <v>7</v>
      </c>
      <c r="B9" s="16"/>
      <c r="C9" s="16"/>
      <c r="D9" s="9" t="s">
        <v>31</v>
      </c>
      <c r="E9" s="9">
        <f>3.2*0.8</f>
        <v>2.56</v>
      </c>
      <c r="F9" s="9" t="s">
        <v>17</v>
      </c>
      <c r="G9" s="9">
        <v>1</v>
      </c>
      <c r="H9" s="9"/>
      <c r="I9" s="11">
        <v>30</v>
      </c>
      <c r="J9" s="11"/>
      <c r="K9" s="11">
        <f t="shared" si="0"/>
        <v>76.8</v>
      </c>
      <c r="L9" s="9" t="s">
        <v>26</v>
      </c>
      <c r="M9" s="12"/>
    </row>
    <row r="10" ht="39" customHeight="1" spans="1:13">
      <c r="A10" s="9">
        <v>8</v>
      </c>
      <c r="B10" s="16"/>
      <c r="C10" s="16"/>
      <c r="D10" s="9" t="s">
        <v>32</v>
      </c>
      <c r="E10" s="9">
        <f>0.6*0.9*2</f>
        <v>1.08</v>
      </c>
      <c r="F10" s="9" t="s">
        <v>17</v>
      </c>
      <c r="G10" s="9">
        <v>1</v>
      </c>
      <c r="H10" s="9"/>
      <c r="I10" s="11">
        <v>30</v>
      </c>
      <c r="J10" s="11"/>
      <c r="K10" s="11">
        <f t="shared" si="0"/>
        <v>32.4</v>
      </c>
      <c r="L10" s="9" t="s">
        <v>26</v>
      </c>
      <c r="M10" s="12"/>
    </row>
    <row r="11" ht="121" customHeight="1" spans="1:13">
      <c r="A11" s="9">
        <v>9</v>
      </c>
      <c r="B11" s="16"/>
      <c r="C11" s="16"/>
      <c r="D11" s="9" t="s">
        <v>33</v>
      </c>
      <c r="E11" s="9">
        <v>200</v>
      </c>
      <c r="F11" s="9" t="s">
        <v>34</v>
      </c>
      <c r="G11" s="9">
        <v>1</v>
      </c>
      <c r="H11" s="9"/>
      <c r="I11" s="11">
        <v>6</v>
      </c>
      <c r="J11" s="11"/>
      <c r="K11" s="11">
        <f t="shared" si="0"/>
        <v>1200</v>
      </c>
      <c r="L11" s="9" t="s">
        <v>35</v>
      </c>
      <c r="M11" s="12"/>
    </row>
    <row r="12" ht="121" customHeight="1" spans="1:13">
      <c r="A12" s="9">
        <v>10</v>
      </c>
      <c r="B12" s="16"/>
      <c r="C12" s="16"/>
      <c r="D12" s="9" t="s">
        <v>36</v>
      </c>
      <c r="E12" s="9">
        <v>100</v>
      </c>
      <c r="F12" s="9" t="s">
        <v>37</v>
      </c>
      <c r="G12" s="9">
        <v>1</v>
      </c>
      <c r="H12" s="9"/>
      <c r="I12" s="11">
        <v>6</v>
      </c>
      <c r="J12" s="11"/>
      <c r="K12" s="11">
        <f t="shared" si="0"/>
        <v>600</v>
      </c>
      <c r="L12" s="9" t="s">
        <v>35</v>
      </c>
      <c r="M12" s="12"/>
    </row>
    <row r="13" ht="121" customHeight="1" spans="1:13">
      <c r="A13" s="9">
        <v>11</v>
      </c>
      <c r="B13" s="13"/>
      <c r="C13" s="16"/>
      <c r="D13" s="9" t="s">
        <v>38</v>
      </c>
      <c r="E13" s="9">
        <v>100</v>
      </c>
      <c r="F13" s="9" t="s">
        <v>39</v>
      </c>
      <c r="G13" s="9">
        <v>1</v>
      </c>
      <c r="H13" s="9"/>
      <c r="I13" s="11">
        <v>8</v>
      </c>
      <c r="J13" s="11"/>
      <c r="K13" s="11">
        <f t="shared" si="0"/>
        <v>800</v>
      </c>
      <c r="L13" s="9" t="s">
        <v>35</v>
      </c>
      <c r="M13" s="12"/>
    </row>
    <row r="14" ht="39" customHeight="1" spans="1:13">
      <c r="A14" s="9">
        <v>12</v>
      </c>
      <c r="B14" s="17" t="s">
        <v>40</v>
      </c>
      <c r="C14" s="10" t="s">
        <v>41</v>
      </c>
      <c r="D14" s="9" t="s">
        <v>42</v>
      </c>
      <c r="E14" s="9">
        <v>1</v>
      </c>
      <c r="F14" s="9" t="s">
        <v>43</v>
      </c>
      <c r="G14" s="9">
        <v>3</v>
      </c>
      <c r="H14" s="9"/>
      <c r="I14" s="11">
        <v>2400</v>
      </c>
      <c r="J14" s="11"/>
      <c r="K14" s="11">
        <f t="shared" si="0"/>
        <v>7200</v>
      </c>
      <c r="L14" s="9" t="s">
        <v>44</v>
      </c>
      <c r="M14" s="12"/>
    </row>
    <row r="15" ht="39" customHeight="1" spans="1:13">
      <c r="A15" s="9">
        <v>13</v>
      </c>
      <c r="B15" s="18"/>
      <c r="C15" s="13"/>
      <c r="D15" s="9" t="s">
        <v>45</v>
      </c>
      <c r="E15" s="9">
        <v>12</v>
      </c>
      <c r="F15" s="9" t="s">
        <v>46</v>
      </c>
      <c r="G15" s="9">
        <v>3</v>
      </c>
      <c r="H15" s="9"/>
      <c r="I15" s="11">
        <v>80</v>
      </c>
      <c r="J15" s="11"/>
      <c r="K15" s="11">
        <f t="shared" si="0"/>
        <v>2880</v>
      </c>
      <c r="L15" s="9" t="s">
        <v>44</v>
      </c>
      <c r="M15" s="12"/>
    </row>
    <row r="16" ht="39" customHeight="1" spans="1:13">
      <c r="A16" s="9">
        <v>14</v>
      </c>
      <c r="B16" s="14" t="s">
        <v>47</v>
      </c>
      <c r="C16" s="10" t="s">
        <v>48</v>
      </c>
      <c r="D16" s="9" t="s">
        <v>49</v>
      </c>
      <c r="E16" s="9">
        <f>4*3*2</f>
        <v>24</v>
      </c>
      <c r="F16" s="9" t="s">
        <v>17</v>
      </c>
      <c r="G16" s="9">
        <v>1</v>
      </c>
      <c r="H16" s="9"/>
      <c r="I16" s="11">
        <v>45</v>
      </c>
      <c r="J16" s="11"/>
      <c r="K16" s="11">
        <f t="shared" si="0"/>
        <v>1080</v>
      </c>
      <c r="L16" s="9" t="s">
        <v>26</v>
      </c>
      <c r="M16" s="19"/>
    </row>
    <row r="17" ht="39" customHeight="1" spans="1:13">
      <c r="A17" s="9">
        <v>15</v>
      </c>
      <c r="B17" s="14"/>
      <c r="C17" s="16"/>
      <c r="D17" s="9" t="s">
        <v>50</v>
      </c>
      <c r="E17" s="9">
        <v>4</v>
      </c>
      <c r="F17" s="9" t="s">
        <v>51</v>
      </c>
      <c r="G17" s="9">
        <v>3</v>
      </c>
      <c r="H17" s="9"/>
      <c r="I17" s="11">
        <v>25</v>
      </c>
      <c r="J17" s="11"/>
      <c r="K17" s="11">
        <f t="shared" si="0"/>
        <v>300</v>
      </c>
      <c r="L17" s="9" t="s">
        <v>44</v>
      </c>
      <c r="M17" s="20"/>
    </row>
    <row r="18" ht="39" customHeight="1" spans="1:13">
      <c r="A18" s="9">
        <v>16</v>
      </c>
      <c r="B18" s="14"/>
      <c r="C18" s="16"/>
      <c r="D18" s="9" t="s">
        <v>52</v>
      </c>
      <c r="E18" s="9">
        <v>8</v>
      </c>
      <c r="F18" s="9" t="s">
        <v>53</v>
      </c>
      <c r="G18" s="9">
        <v>3</v>
      </c>
      <c r="H18" s="9"/>
      <c r="I18" s="11">
        <v>20</v>
      </c>
      <c r="J18" s="11"/>
      <c r="K18" s="11">
        <f t="shared" si="0"/>
        <v>480</v>
      </c>
      <c r="L18" s="9" t="s">
        <v>44</v>
      </c>
      <c r="M18" s="20"/>
    </row>
    <row r="19" ht="39" customHeight="1" spans="1:13">
      <c r="A19" s="9">
        <v>17</v>
      </c>
      <c r="B19" s="14"/>
      <c r="C19" s="16"/>
      <c r="D19" s="9" t="s">
        <v>54</v>
      </c>
      <c r="E19" s="9">
        <f>3*0.75*4</f>
        <v>9</v>
      </c>
      <c r="F19" s="9" t="s">
        <v>17</v>
      </c>
      <c r="G19" s="9">
        <v>1</v>
      </c>
      <c r="H19" s="9"/>
      <c r="I19" s="11">
        <v>30</v>
      </c>
      <c r="J19" s="11"/>
      <c r="K19" s="11">
        <f t="shared" si="0"/>
        <v>270</v>
      </c>
      <c r="L19" s="9" t="s">
        <v>26</v>
      </c>
      <c r="M19" s="20"/>
    </row>
    <row r="20" ht="39" customHeight="1" spans="1:13">
      <c r="A20" s="9">
        <v>18</v>
      </c>
      <c r="B20" s="14"/>
      <c r="C20" s="16"/>
      <c r="D20" s="9" t="s">
        <v>55</v>
      </c>
      <c r="E20" s="9">
        <v>10</v>
      </c>
      <c r="F20" s="9" t="s">
        <v>17</v>
      </c>
      <c r="G20" s="9">
        <v>1</v>
      </c>
      <c r="H20" s="9"/>
      <c r="I20" s="11">
        <v>30</v>
      </c>
      <c r="J20" s="11"/>
      <c r="K20" s="11">
        <f t="shared" si="0"/>
        <v>300</v>
      </c>
      <c r="L20" s="9" t="s">
        <v>26</v>
      </c>
      <c r="M20" s="20"/>
    </row>
    <row r="21" ht="179" customHeight="1" spans="1:13">
      <c r="A21" s="9">
        <v>19</v>
      </c>
      <c r="B21" s="14"/>
      <c r="C21" s="16"/>
      <c r="D21" s="9" t="s">
        <v>56</v>
      </c>
      <c r="E21" s="9">
        <v>1</v>
      </c>
      <c r="F21" s="9" t="s">
        <v>57</v>
      </c>
      <c r="G21" s="9">
        <v>1</v>
      </c>
      <c r="H21" s="9"/>
      <c r="I21" s="11">
        <v>600</v>
      </c>
      <c r="J21" s="11"/>
      <c r="K21" s="11">
        <f t="shared" si="0"/>
        <v>600</v>
      </c>
      <c r="L21" s="9" t="s">
        <v>26</v>
      </c>
      <c r="M21" s="12"/>
    </row>
    <row r="22" ht="92" customHeight="1" spans="1:13">
      <c r="A22" s="9">
        <v>20</v>
      </c>
      <c r="B22" s="14"/>
      <c r="C22" s="16"/>
      <c r="D22" s="9" t="s">
        <v>58</v>
      </c>
      <c r="E22" s="9">
        <v>1</v>
      </c>
      <c r="F22" s="9" t="s">
        <v>25</v>
      </c>
      <c r="G22" s="9">
        <v>1</v>
      </c>
      <c r="H22" s="9"/>
      <c r="I22" s="11">
        <v>600</v>
      </c>
      <c r="J22" s="11"/>
      <c r="K22" s="11">
        <f t="shared" si="0"/>
        <v>600</v>
      </c>
      <c r="L22" s="9" t="s">
        <v>26</v>
      </c>
      <c r="M22" s="12"/>
    </row>
    <row r="23" ht="116" customHeight="1" spans="1:13">
      <c r="A23" s="9">
        <v>21</v>
      </c>
      <c r="B23" s="14"/>
      <c r="C23" s="13"/>
      <c r="D23" s="9" t="s">
        <v>59</v>
      </c>
      <c r="E23" s="9">
        <v>1</v>
      </c>
      <c r="F23" s="9" t="s">
        <v>25</v>
      </c>
      <c r="G23" s="9">
        <v>1</v>
      </c>
      <c r="H23" s="9"/>
      <c r="I23" s="11">
        <v>1000</v>
      </c>
      <c r="J23" s="11"/>
      <c r="K23" s="11">
        <f t="shared" si="0"/>
        <v>1000</v>
      </c>
      <c r="L23" s="9" t="s">
        <v>26</v>
      </c>
      <c r="M23" s="12"/>
    </row>
    <row r="24" ht="94" customHeight="1" spans="1:13">
      <c r="A24" s="9">
        <v>22</v>
      </c>
      <c r="B24" s="14" t="s">
        <v>60</v>
      </c>
      <c r="C24" s="16" t="s">
        <v>61</v>
      </c>
      <c r="D24" s="10" t="s">
        <v>62</v>
      </c>
      <c r="E24" s="10">
        <v>1</v>
      </c>
      <c r="F24" s="10" t="s">
        <v>25</v>
      </c>
      <c r="G24" s="10">
        <v>1</v>
      </c>
      <c r="H24" s="10"/>
      <c r="I24" s="21">
        <v>3500</v>
      </c>
      <c r="J24" s="21"/>
      <c r="K24" s="11">
        <f t="shared" si="0"/>
        <v>3500</v>
      </c>
      <c r="L24" s="9" t="s">
        <v>63</v>
      </c>
      <c r="M24" s="12"/>
    </row>
    <row r="25" ht="50" customHeight="1" spans="1:13">
      <c r="A25" s="9">
        <v>23</v>
      </c>
      <c r="B25" s="18" t="s">
        <v>64</v>
      </c>
      <c r="C25" s="10" t="s">
        <v>65</v>
      </c>
      <c r="D25" s="10" t="s">
        <v>66</v>
      </c>
      <c r="E25" s="10">
        <v>1</v>
      </c>
      <c r="F25" s="10" t="s">
        <v>28</v>
      </c>
      <c r="G25" s="10">
        <v>2</v>
      </c>
      <c r="H25" s="10"/>
      <c r="I25" s="21">
        <v>1500</v>
      </c>
      <c r="J25" s="21"/>
      <c r="K25" s="11">
        <f t="shared" si="0"/>
        <v>3000</v>
      </c>
      <c r="L25" s="9"/>
      <c r="M25" s="12"/>
    </row>
    <row r="26" ht="50" customHeight="1" spans="1:13">
      <c r="A26" s="9">
        <v>24</v>
      </c>
      <c r="B26" s="18"/>
      <c r="C26" s="13"/>
      <c r="D26" s="10" t="s">
        <v>67</v>
      </c>
      <c r="E26" s="10">
        <v>1</v>
      </c>
      <c r="F26" s="10" t="s">
        <v>28</v>
      </c>
      <c r="G26" s="10">
        <v>2</v>
      </c>
      <c r="H26" s="10"/>
      <c r="I26" s="21">
        <v>1500</v>
      </c>
      <c r="J26" s="21"/>
      <c r="K26" s="11">
        <f t="shared" si="0"/>
        <v>3000</v>
      </c>
      <c r="L26" s="9"/>
      <c r="M26" s="12"/>
    </row>
    <row r="27" ht="50" customHeight="1" spans="1:13">
      <c r="A27" s="9">
        <v>25</v>
      </c>
      <c r="B27" s="18"/>
      <c r="C27" s="9" t="s">
        <v>68</v>
      </c>
      <c r="D27" s="9" t="s">
        <v>69</v>
      </c>
      <c r="E27" s="9">
        <v>3</v>
      </c>
      <c r="F27" s="9" t="s">
        <v>28</v>
      </c>
      <c r="G27" s="9">
        <v>2</v>
      </c>
      <c r="H27" s="9"/>
      <c r="I27" s="11">
        <v>300</v>
      </c>
      <c r="J27" s="11"/>
      <c r="K27" s="11">
        <f t="shared" si="0"/>
        <v>1800</v>
      </c>
      <c r="L27" s="9"/>
      <c r="M27" s="12"/>
    </row>
    <row r="28" ht="50" customHeight="1" spans="1:13">
      <c r="A28" s="9">
        <v>26</v>
      </c>
      <c r="B28" s="22"/>
      <c r="C28" s="9" t="s">
        <v>70</v>
      </c>
      <c r="D28" s="9" t="s">
        <v>71</v>
      </c>
      <c r="E28" s="9">
        <v>2</v>
      </c>
      <c r="F28" s="9" t="s">
        <v>72</v>
      </c>
      <c r="G28" s="9">
        <v>1</v>
      </c>
      <c r="H28" s="9"/>
      <c r="I28" s="11">
        <v>300</v>
      </c>
      <c r="J28" s="11"/>
      <c r="K28" s="11">
        <f t="shared" si="0"/>
        <v>600</v>
      </c>
      <c r="L28" s="9"/>
      <c r="M28" s="12"/>
    </row>
    <row r="29" ht="39" customHeight="1" spans="1:13">
      <c r="A29" s="9">
        <v>27</v>
      </c>
      <c r="B29" s="23" t="s">
        <v>73</v>
      </c>
      <c r="C29" s="24"/>
      <c r="D29" s="24"/>
      <c r="E29" s="24"/>
      <c r="F29" s="24"/>
      <c r="G29" s="24"/>
      <c r="H29" s="24"/>
      <c r="I29" s="25"/>
      <c r="J29" s="26">
        <v>7000</v>
      </c>
      <c r="K29" s="26">
        <v>7000</v>
      </c>
      <c r="L29" s="12"/>
      <c r="M29" s="12"/>
    </row>
    <row r="30" ht="39" customHeight="1" spans="1:13">
      <c r="A30" s="9">
        <v>28</v>
      </c>
      <c r="B30" s="23" t="s">
        <v>74</v>
      </c>
      <c r="C30" s="24"/>
      <c r="D30" s="24"/>
      <c r="E30" s="24"/>
      <c r="F30" s="24"/>
      <c r="G30" s="24"/>
      <c r="H30" s="24"/>
      <c r="I30" s="25"/>
      <c r="J30" s="9"/>
      <c r="K30" s="27">
        <f>SUM(K3:K29)</f>
        <v>53461.184</v>
      </c>
      <c r="L30" s="12"/>
      <c r="M30" s="12"/>
    </row>
    <row r="31" ht="39" customHeight="1" spans="1:13">
      <c r="A31" s="9">
        <v>29</v>
      </c>
      <c r="B31" s="23" t="s">
        <v>75</v>
      </c>
      <c r="C31" s="24"/>
      <c r="D31" s="24"/>
      <c r="E31" s="24"/>
      <c r="F31" s="24"/>
      <c r="G31" s="24"/>
      <c r="H31" s="24"/>
      <c r="I31" s="25"/>
      <c r="J31" s="9"/>
      <c r="K31" s="27">
        <f>K30*0.06</f>
        <v>3207.67104</v>
      </c>
      <c r="L31" s="12"/>
      <c r="M31" s="12"/>
    </row>
    <row r="32" ht="39" customHeight="1" spans="1:13">
      <c r="A32" s="9">
        <v>30</v>
      </c>
      <c r="B32" s="23" t="s">
        <v>76</v>
      </c>
      <c r="C32" s="24"/>
      <c r="D32" s="24"/>
      <c r="E32" s="24"/>
      <c r="F32" s="24"/>
      <c r="G32" s="24"/>
      <c r="H32" s="24"/>
      <c r="I32" s="25"/>
      <c r="J32" s="9"/>
      <c r="K32" s="27">
        <f>K30+K31</f>
        <v>56668.85504</v>
      </c>
      <c r="L32" s="12"/>
      <c r="M32" s="12"/>
    </row>
  </sheetData>
  <mergeCells count="16">
    <mergeCell ref="A1:M1"/>
    <mergeCell ref="B29:I29"/>
    <mergeCell ref="B30:I30"/>
    <mergeCell ref="B31:I31"/>
    <mergeCell ref="B32:I32"/>
    <mergeCell ref="B3:B4"/>
    <mergeCell ref="B5:B13"/>
    <mergeCell ref="B14:B15"/>
    <mergeCell ref="B16:B23"/>
    <mergeCell ref="B25:B28"/>
    <mergeCell ref="C5:C13"/>
    <mergeCell ref="C14:C15"/>
    <mergeCell ref="C16:C23"/>
    <mergeCell ref="C25:C26"/>
    <mergeCell ref="M5:M6"/>
    <mergeCell ref="M16:M20"/>
  </mergeCells>
  <pageMargins left="0.75" right="0.75" top="1" bottom="1" header="0.5" footer="0.5"/>
  <pageSetup paperSize="9" scale="5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zhu_bolun</cp:lastModifiedBy>
  <dcterms:created xsi:type="dcterms:W3CDTF">2025-03-17T09:18:00Z</dcterms:created>
  <dcterms:modified xsi:type="dcterms:W3CDTF">2026-04-14T08:21:53Z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AA9ED98EEFF0443BA430E6CC6CDCCB7B_13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