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9" name="ID_F24027FEE1944EC0BF9BEFA8C5221E0D" descr="QQ浏览器截图20260527183913"/>
        <xdr:cNvPicPr/>
      </xdr:nvPicPr>
      <xdr:blipFill>
        <a:blip r:embed="rId1"/>
        <a:stretch>
          <a:fillRect/>
        </a:stretch>
      </xdr:blipFill>
      <xdr:spPr>
        <a:xfrm>
          <a:off x="0" y="0"/>
          <a:ext cx="5553075" cy="4667250"/>
        </a:xfrm>
        <a:prstGeom prst="rect">
          <a:avLst/>
        </a:prstGeom>
      </xdr:spPr>
    </xdr:pic>
  </etc:cellImage>
  <etc:cellImage>
    <xdr:pic>
      <xdr:nvPicPr>
        <xdr:cNvPr id="32" name="ID_ECD7BE6F61D848DDBB8AF9F04511B771" descr="QQ浏览器截图20260527193555"/>
        <xdr:cNvPicPr/>
      </xdr:nvPicPr>
      <xdr:blipFill>
        <a:blip r:embed="rId2"/>
        <a:stretch>
          <a:fillRect/>
        </a:stretch>
      </xdr:blipFill>
      <xdr:spPr>
        <a:xfrm>
          <a:off x="0" y="0"/>
          <a:ext cx="5410200" cy="5114925"/>
        </a:xfrm>
        <a:prstGeom prst="rect">
          <a:avLst/>
        </a:prstGeom>
      </xdr:spPr>
    </xdr:pic>
  </etc:cellImage>
  <etc:cellImage>
    <xdr:pic>
      <xdr:nvPicPr>
        <xdr:cNvPr id="3" name="ID_C8049D1CAC4D48F1A4D301E98EF532C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49615" y="2821305"/>
          <a:ext cx="1276350" cy="1273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266AB2A8BA754D81BF5D0C4C4A14DEF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74305" y="4640580"/>
          <a:ext cx="8572500" cy="1143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4FBE954F7044309B116C787B07452A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21470" y="17891125"/>
          <a:ext cx="1433830" cy="15201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<sst xmlns="http://schemas.openxmlformats.org/spreadsheetml/2006/main" count="74" uniqueCount="58">
  <si>
    <t>滨河湾A地块定制物料 报价清单</t>
  </si>
  <si>
    <t>甲方：合肥滨投文化创意发展有限公司</t>
  </si>
  <si>
    <t>乙方：</t>
  </si>
  <si>
    <t xml:space="preserve">公司办公地址： 
联系人： 
联系电话： </t>
  </si>
  <si>
    <t>序号</t>
  </si>
  <si>
    <t>功能区</t>
  </si>
  <si>
    <t>类别</t>
  </si>
  <si>
    <t>内容</t>
  </si>
  <si>
    <t>规格</t>
  </si>
  <si>
    <t>图示参考</t>
  </si>
  <si>
    <t>数量</t>
  </si>
  <si>
    <t>单位</t>
  </si>
  <si>
    <t>单价（元）</t>
  </si>
  <si>
    <t>总价（元）</t>
  </si>
  <si>
    <t>备注</t>
  </si>
  <si>
    <t>拓客礼品</t>
  </si>
  <si>
    <t>普发礼品</t>
  </si>
  <si>
    <t>随身折扇</t>
  </si>
  <si>
    <t>尺寸：
扇面直径20cm，袋子尺寸9x10cm
材质：210D尼龙布+PP
克重：23.5g
LOGO及画面定制</t>
  </si>
  <si>
    <t>个</t>
  </si>
  <si>
    <t>需提供样品</t>
  </si>
  <si>
    <t>笔记本</t>
  </si>
  <si>
    <t>A5本子
加厚日记本
尺寸：长210mm*宽145mm
纸张克重:80克/平方米
封面材质:仿皮
内页材质：道林纸
外观定制
含定制礼盒</t>
  </si>
  <si>
    <t>本</t>
  </si>
  <si>
    <t>杜邦纸袋</t>
  </si>
  <si>
    <t>尺寸规格 27*33
竖款无底无侧
操纹杜邦纸+10按涤棉内衬
印刷工艺:数码印刷
附加工艺封口拉链+外袋+打孔可拆卸挂绳</t>
  </si>
  <si>
    <t>份</t>
  </si>
  <si>
    <t>深拓礼品</t>
  </si>
  <si>
    <t>充电宝</t>
  </si>
  <si>
    <t>小米品牌充电宝
  磁吸自带线
10000毫安
33W快充
超薄迷你大容量便携移动电源
激光单色印logo</t>
  </si>
  <si>
    <t>纯钛杯</t>
  </si>
  <si>
    <t>富光双层纯钛杯
规格：560ml
货号：FGT2406-320
定制logo</t>
  </si>
  <si>
    <t>销售物料/接待区</t>
  </si>
  <si>
    <t>销售物料架</t>
  </si>
  <si>
    <t>/</t>
  </si>
  <si>
    <t>不锈钢定制资料架立式展示架
1.8*0.7m，烤漆颜色、外观可选，加logo造型装饰</t>
  </si>
  <si>
    <t>件</t>
  </si>
  <si>
    <t>需提供定制效果图</t>
  </si>
  <si>
    <t>名片架</t>
  </si>
  <si>
    <t>定制logo造型，
电镀、烤漆、丝印
颜色可定制可选
至少十五格
尺寸建议510mm*120mm</t>
  </si>
  <si>
    <t>户外花箱</t>
  </si>
  <si>
    <t>花箱1</t>
  </si>
  <si>
    <t>黑色金属烤漆/发光花箱/定制LOGO
光感灯带 天黑自亮 （含绿植）
100*30*60（H）cm</t>
  </si>
  <si>
    <t>花箱2</t>
  </si>
  <si>
    <t>黑色金属烤漆/发光花箱/定制LOGO
光感灯带 天黑自亮 （含绿植） 100*30*80(H)cm</t>
  </si>
  <si>
    <t>公示墙面</t>
  </si>
  <si>
    <t>亚克力槽</t>
  </si>
  <si>
    <t>双层加厚透明亚克力公示槽
可放置A3公示材料
5mm亚克力 开口厚度约2cm</t>
  </si>
  <si>
    <t>金蛋台更新</t>
  </si>
  <si>
    <t>金蛋台logo更新</t>
  </si>
  <si>
    <t>翻新喷漆+新logo定制丝印</t>
  </si>
  <si>
    <t>组</t>
  </si>
  <si>
    <t>雨伞桶更新</t>
  </si>
  <si>
    <t>雨伞桶logo更新</t>
  </si>
  <si>
    <t>小计</t>
  </si>
  <si>
    <r>
      <rPr>
        <sz val="11"/>
        <color theme="1"/>
        <rFont val="微软雅黑"/>
        <charset val="134"/>
      </rPr>
      <t>税费（税率</t>
    </r>
    <r>
      <rPr>
        <u/>
        <sz val="11"/>
        <color theme="1"/>
        <rFont val="微软雅黑"/>
        <charset val="134"/>
      </rPr>
      <t xml:space="preserve">   </t>
    </r>
    <r>
      <rPr>
        <sz val="11"/>
        <color theme="1"/>
        <rFont val="微软雅黑"/>
        <charset val="134"/>
      </rPr>
      <t>）</t>
    </r>
  </si>
  <si>
    <t>合计</t>
  </si>
  <si>
    <t>报价人：
报价日期：
后附营业执照。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</si>
</sst>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 tint="0.05"/>
      <name val="微软雅黑"/>
      <charset val="134"/>
    </font>
    <font>
      <sz val="12"/>
      <color theme="1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0"/>
    </font>
    <font>
      <u/>
      <sz val="11"/>
      <color rgb="FFFF0000"/>
      <name val="微软雅黑"/>
      <charset val="0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10.png"/><Relationship Id="rId4" Type="http://schemas.openxmlformats.org/officeDocument/2006/relationships/image" Target="media/image9.png"/><Relationship Id="rId3" Type="http://schemas.openxmlformats.org/officeDocument/2006/relationships/image" Target="media/image8.png"/><Relationship Id="rId2" Type="http://schemas.openxmlformats.org/officeDocument/2006/relationships/image" Target="media/image7.png"/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1186815</xdr:colOff>
      <xdr:row>11</xdr:row>
      <xdr:rowOff>367030</xdr:rowOff>
    </xdr:from>
    <xdr:to>
      <xdr:col>6</xdr:col>
      <xdr:colOff>0</xdr:colOff>
      <xdr:row>11</xdr:row>
      <xdr:rowOff>1017905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08285" y="13629005"/>
          <a:ext cx="1009015" cy="65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58420</xdr:colOff>
      <xdr:row>11</xdr:row>
      <xdr:rowOff>381635</xdr:rowOff>
    </xdr:from>
    <xdr:to>
      <xdr:col>5</xdr:col>
      <xdr:colOff>1165225</xdr:colOff>
      <xdr:row>11</xdr:row>
      <xdr:rowOff>1010920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79890" y="13643610"/>
          <a:ext cx="110680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18415</xdr:colOff>
      <xdr:row>12</xdr:row>
      <xdr:rowOff>147955</xdr:rowOff>
    </xdr:from>
    <xdr:to>
      <xdr:col>5</xdr:col>
      <xdr:colOff>2134870</xdr:colOff>
      <xdr:row>12</xdr:row>
      <xdr:rowOff>1250950</xdr:rowOff>
    </xdr:to>
    <xdr:pic>
      <xdr:nvPicPr>
        <xdr:cNvPr id="51" name="图片 50"/>
        <xdr:cNvPicPr>
          <a:picLocks noChangeAspect="1"/>
        </xdr:cNvPicPr>
      </xdr:nvPicPr>
      <xdr:blipFill>
        <a:blip r:embed="rId3"/>
        <a:srcRect t="24731"/>
        <a:stretch>
          <a:fillRect/>
        </a:stretch>
      </xdr:blipFill>
      <xdr:spPr>
        <a:xfrm>
          <a:off x="9239885" y="14794230"/>
          <a:ext cx="2116455" cy="1102995"/>
        </a:xfrm>
        <a:prstGeom prst="rect">
          <a:avLst/>
        </a:prstGeom>
        <a:ln>
          <a:solidFill>
            <a:schemeClr val="tx1">
              <a:lumMod val="85000"/>
              <a:lumOff val="15000"/>
            </a:schemeClr>
          </a:solidFill>
        </a:ln>
      </xdr:spPr>
    </xdr:pic>
    <xdr:clientData/>
  </xdr:twoCellAnchor>
  <xdr:twoCellAnchor editAs="oneCell">
    <xdr:from>
      <xdr:col>5</xdr:col>
      <xdr:colOff>155575</xdr:colOff>
      <xdr:row>8</xdr:row>
      <xdr:rowOff>243840</xdr:rowOff>
    </xdr:from>
    <xdr:to>
      <xdr:col>6</xdr:col>
      <xdr:colOff>0</xdr:colOff>
      <xdr:row>9</xdr:row>
      <xdr:rowOff>20320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77045" y="8260715"/>
          <a:ext cx="2040255" cy="170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436245</xdr:colOff>
      <xdr:row>10</xdr:row>
      <xdr:rowOff>83820</xdr:rowOff>
    </xdr:from>
    <xdr:to>
      <xdr:col>5</xdr:col>
      <xdr:colOff>1637030</xdr:colOff>
      <xdr:row>10</xdr:row>
      <xdr:rowOff>1375410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57715" y="11961495"/>
          <a:ext cx="1200785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13</xdr:row>
      <xdr:rowOff>0</xdr:rowOff>
    </xdr:from>
    <xdr:to>
      <xdr:col>5</xdr:col>
      <xdr:colOff>2138045</xdr:colOff>
      <xdr:row>13</xdr:row>
      <xdr:rowOff>1114425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 t="24731"/>
        <a:stretch>
          <a:fillRect/>
        </a:stretch>
      </xdr:blipFill>
      <xdr:spPr>
        <a:xfrm>
          <a:off x="9221470" y="16170275"/>
          <a:ext cx="2138045" cy="1114425"/>
        </a:xfrm>
        <a:prstGeom prst="rect">
          <a:avLst/>
        </a:prstGeom>
        <a:ln>
          <a:solidFill>
            <a:schemeClr val="tx1">
              <a:lumMod val="85000"/>
              <a:lumOff val="1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85" zoomScaleNormal="85" workbookViewId="0">
      <pane ySplit="5" topLeftCell="A6" activePane="bottomLeft" state="frozen"/>
      <selection/>
      <selection pane="bottomLeft" activeCell="E17" sqref="E6:E17"/>
    </sheetView>
  </sheetViews>
  <sheetFormatPr defaultColWidth="8.89166666666667" defaultRowHeight="13.5"/>
  <cols>
    <col min="1" max="1" width="13.5333333333333" style="1" customWidth="1"/>
    <col min="2" max="2" width="18.9666666666667" style="1" customWidth="1"/>
    <col min="3" max="3" width="20.4333333333333" style="2" customWidth="1"/>
    <col min="4" max="4" width="32.4916666666667" style="3" customWidth="1"/>
    <col min="5" max="5" width="35.5916666666667" style="1" customWidth="1"/>
    <col min="6" max="6" width="28.8166666666667" style="1" customWidth="1"/>
    <col min="7" max="7" width="8.5" style="2" customWidth="1"/>
    <col min="8" max="8" width="9.7" style="2" customWidth="1"/>
    <col min="9" max="10" width="13.6666666666667" style="2" customWidth="1"/>
    <col min="11" max="11" width="34" style="1" customWidth="1"/>
    <col min="12" max="12" width="27.3416666666667" style="1" customWidth="1"/>
    <col min="13" max="13" width="10.5333333333333" style="1"/>
    <col min="14" max="16384" width="8.89166666666667" style="1"/>
  </cols>
  <sheetData>
    <row r="1" s="1" customFormat="1" ht="33.7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7.25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="1" customFormat="1" ht="17.25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="1" customFormat="1" ht="67" customHeight="1" spans="1:11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="1" customFormat="1" ht="44" customHeight="1" spans="1:11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</row>
    <row r="6" s="1" customFormat="1" ht="148" customHeight="1" spans="1:11">
      <c r="A6" s="12">
        <v>1</v>
      </c>
      <c r="B6" s="13" t="s">
        <v>15</v>
      </c>
      <c r="C6" s="13" t="s">
        <v>16</v>
      </c>
      <c r="D6" s="14" t="s">
        <v>17</v>
      </c>
      <c r="E6" s="15" t="s">
        <v>18</v>
      </c>
      <c r="F6" s="14" t="str">
        <f>_xlfn.DISPIMG("ID_F24027FEE1944EC0BF9BEFA8C5221E0D",1)</f>
        <v>=DISPIMG("ID_F24027FEE1944EC0BF9BEFA8C5221E0D",1)</v>
      </c>
      <c r="G6" s="16">
        <v>200</v>
      </c>
      <c r="H6" s="16" t="s">
        <v>19</v>
      </c>
      <c r="I6" s="16"/>
      <c r="J6" s="16"/>
      <c r="K6" s="17" t="s">
        <v>20</v>
      </c>
    </row>
    <row r="7" customFormat="1" ht="152" customHeight="1" spans="1:11">
      <c r="A7" s="18">
        <v>2</v>
      </c>
      <c r="B7" s="13"/>
      <c r="C7" s="13"/>
      <c r="D7" s="14" t="s">
        <v>21</v>
      </c>
      <c r="E7" s="15" t="s">
        <v>22</v>
      </c>
      <c r="F7" s="14" t="str">
        <f>_xlfn.DISPIMG("ID_ECD7BE6F61D848DDBB8AF9F04511B771",1)</f>
        <v>=DISPIMG("ID_ECD7BE6F61D848DDBB8AF9F04511B771",1)</v>
      </c>
      <c r="G7" s="16">
        <v>200</v>
      </c>
      <c r="H7" s="16" t="s">
        <v>23</v>
      </c>
      <c r="I7" s="16"/>
      <c r="J7" s="16"/>
      <c r="K7" s="17" t="s">
        <v>20</v>
      </c>
    </row>
    <row r="8" customFormat="1" ht="152" customHeight="1" spans="1:11">
      <c r="A8" s="12">
        <v>3</v>
      </c>
      <c r="B8" s="13"/>
      <c r="C8" s="13"/>
      <c r="D8" s="14" t="s">
        <v>24</v>
      </c>
      <c r="E8" s="15" t="s">
        <v>25</v>
      </c>
      <c r="F8" s="14" t="str">
        <f>_xlfn.DISPIMG("ID_266AB2A8BA754D81BF5D0C4C4A14DEF9",1)</f>
        <v>=DISPIMG("ID_266AB2A8BA754D81BF5D0C4C4A14DEF9",1)</v>
      </c>
      <c r="G8" s="16">
        <v>500</v>
      </c>
      <c r="H8" s="16" t="s">
        <v>26</v>
      </c>
      <c r="I8" s="16"/>
      <c r="J8" s="16"/>
      <c r="K8" s="17" t="s">
        <v>20</v>
      </c>
    </row>
    <row r="9" customFormat="1" ht="152" customHeight="1" spans="1:11">
      <c r="A9" s="18">
        <v>4</v>
      </c>
      <c r="B9" s="13"/>
      <c r="C9" s="13" t="s">
        <v>27</v>
      </c>
      <c r="D9" s="14" t="s">
        <v>28</v>
      </c>
      <c r="E9" s="15" t="s">
        <v>29</v>
      </c>
      <c r="F9" s="14"/>
      <c r="G9" s="16">
        <v>100</v>
      </c>
      <c r="H9" s="16" t="s">
        <v>19</v>
      </c>
      <c r="I9" s="16"/>
      <c r="J9" s="16"/>
      <c r="K9" s="17" t="s">
        <v>20</v>
      </c>
    </row>
    <row r="10" customFormat="1" ht="152" customHeight="1" spans="1:11">
      <c r="A10" s="12">
        <v>5</v>
      </c>
      <c r="B10" s="13"/>
      <c r="C10" s="13"/>
      <c r="D10" s="14" t="s">
        <v>30</v>
      </c>
      <c r="E10" s="15" t="s">
        <v>31</v>
      </c>
      <c r="F10" s="15" t="str">
        <f>_xlfn.DISPIMG("ID_C8049D1CAC4D48F1A4D301E98EF532C0",1)</f>
        <v>=DISPIMG("ID_C8049D1CAC4D48F1A4D301E98EF532C0",1)</v>
      </c>
      <c r="G10" s="16">
        <v>100</v>
      </c>
      <c r="H10" s="16" t="s">
        <v>19</v>
      </c>
      <c r="I10" s="16"/>
      <c r="J10" s="16"/>
      <c r="K10" s="17" t="s">
        <v>20</v>
      </c>
    </row>
    <row r="11" ht="109" customHeight="1" spans="1:11">
      <c r="A11" s="18">
        <v>6</v>
      </c>
      <c r="B11" s="15" t="s">
        <v>32</v>
      </c>
      <c r="C11" s="14" t="s">
        <v>33</v>
      </c>
      <c r="D11" s="14" t="s">
        <v>34</v>
      </c>
      <c r="E11" s="15" t="s">
        <v>35</v>
      </c>
      <c r="F11" s="14"/>
      <c r="G11" s="14">
        <v>1</v>
      </c>
      <c r="H11" s="14" t="s">
        <v>36</v>
      </c>
      <c r="I11" s="14"/>
      <c r="J11" s="14"/>
      <c r="K11" s="17" t="s">
        <v>37</v>
      </c>
    </row>
    <row r="12" ht="109" customHeight="1" spans="1:11">
      <c r="A12" s="12">
        <v>7</v>
      </c>
      <c r="B12" s="15"/>
      <c r="C12" s="14" t="s">
        <v>38</v>
      </c>
      <c r="D12" s="14" t="s">
        <v>34</v>
      </c>
      <c r="E12" s="15" t="s">
        <v>39</v>
      </c>
      <c r="F12" s="14"/>
      <c r="G12" s="14">
        <v>1</v>
      </c>
      <c r="H12" s="14" t="s">
        <v>36</v>
      </c>
      <c r="I12" s="14"/>
      <c r="J12" s="14"/>
      <c r="K12" s="19" t="s">
        <v>37</v>
      </c>
    </row>
    <row r="13" ht="120" customHeight="1" spans="1:11">
      <c r="A13" s="18">
        <v>8</v>
      </c>
      <c r="B13" s="15"/>
      <c r="C13" s="20" t="s">
        <v>40</v>
      </c>
      <c r="D13" s="16" t="s">
        <v>41</v>
      </c>
      <c r="E13" s="16" t="s">
        <v>42</v>
      </c>
      <c r="F13" s="21"/>
      <c r="G13" s="16">
        <v>6</v>
      </c>
      <c r="H13" s="16" t="s">
        <v>19</v>
      </c>
      <c r="I13" s="16"/>
      <c r="J13" s="16"/>
      <c r="K13" s="17" t="s">
        <v>20</v>
      </c>
    </row>
    <row r="14" ht="100" customHeight="1" spans="1:11">
      <c r="A14" s="12">
        <v>9</v>
      </c>
      <c r="B14" s="15"/>
      <c r="C14" s="22"/>
      <c r="D14" s="16" t="s">
        <v>43</v>
      </c>
      <c r="E14" s="16" t="s">
        <v>44</v>
      </c>
      <c r="F14" s="18"/>
      <c r="G14" s="18">
        <v>2</v>
      </c>
      <c r="H14" s="18" t="s">
        <v>19</v>
      </c>
      <c r="I14" s="18"/>
      <c r="J14" s="18"/>
      <c r="K14" s="23" t="s">
        <v>20</v>
      </c>
    </row>
    <row r="15" ht="69" customHeight="1" spans="1:11">
      <c r="A15" s="18">
        <v>10</v>
      </c>
      <c r="B15" s="15"/>
      <c r="C15" s="18" t="s">
        <v>45</v>
      </c>
      <c r="D15" s="18" t="s">
        <v>46</v>
      </c>
      <c r="E15" s="16" t="s">
        <v>47</v>
      </c>
      <c r="F15" s="18"/>
      <c r="G15" s="18">
        <v>16</v>
      </c>
      <c r="H15" s="18" t="s">
        <v>19</v>
      </c>
      <c r="I15" s="18"/>
      <c r="J15" s="18"/>
      <c r="K15" s="18"/>
    </row>
    <row r="16" ht="121.95" spans="1:11">
      <c r="A16" s="12">
        <v>11</v>
      </c>
      <c r="B16" s="15"/>
      <c r="C16" s="18" t="s">
        <v>48</v>
      </c>
      <c r="D16" s="18" t="s">
        <v>49</v>
      </c>
      <c r="E16" s="18" t="s">
        <v>50</v>
      </c>
      <c r="F16" s="18" t="str">
        <f>_xlfn.DISPIMG("ID_E4FBE954F7044309B116C787B07452A3",1)</f>
        <v>=DISPIMG("ID_E4FBE954F7044309B116C787B07452A3",1)</v>
      </c>
      <c r="G16" s="18">
        <v>1</v>
      </c>
      <c r="H16" s="18" t="s">
        <v>51</v>
      </c>
      <c r="I16" s="18"/>
      <c r="J16" s="18"/>
      <c r="K16" s="18"/>
    </row>
    <row r="17" ht="16.5" spans="1:11">
      <c r="A17" s="18">
        <v>12</v>
      </c>
      <c r="B17" s="15"/>
      <c r="C17" s="18" t="s">
        <v>52</v>
      </c>
      <c r="D17" s="18" t="s">
        <v>53</v>
      </c>
      <c r="E17" s="18" t="s">
        <v>50</v>
      </c>
      <c r="F17" s="18"/>
      <c r="G17" s="18">
        <v>1</v>
      </c>
      <c r="H17" s="18" t="s">
        <v>51</v>
      </c>
      <c r="I17" s="18"/>
      <c r="J17" s="18"/>
      <c r="K17" s="18"/>
    </row>
    <row r="18" ht="20" customHeight="1" spans="1:11">
      <c r="A18" s="18" t="s">
        <v>54</v>
      </c>
      <c r="B18" s="18"/>
      <c r="C18" s="18"/>
      <c r="D18" s="18"/>
      <c r="E18" s="18"/>
      <c r="F18" s="18"/>
      <c r="G18" s="18"/>
      <c r="H18" s="18"/>
      <c r="I18" s="18"/>
      <c r="J18" s="21">
        <f>SUM(J6:J17)</f>
        <v>0</v>
      </c>
      <c r="K18" s="21"/>
    </row>
    <row r="19" ht="20" customHeight="1" spans="1:11">
      <c r="A19" s="18" t="s">
        <v>55</v>
      </c>
      <c r="B19" s="18"/>
      <c r="C19" s="18"/>
      <c r="D19" s="18"/>
      <c r="E19" s="18"/>
      <c r="F19" s="18"/>
      <c r="G19" s="18"/>
      <c r="H19" s="18"/>
      <c r="I19" s="18"/>
      <c r="J19" s="24">
        <f>J18*0.06</f>
        <v>0</v>
      </c>
      <c r="K19" s="21"/>
    </row>
    <row r="20" ht="20" customHeight="1" spans="1:11">
      <c r="A20" s="18" t="s">
        <v>56</v>
      </c>
      <c r="B20" s="18"/>
      <c r="C20" s="18"/>
      <c r="D20" s="18"/>
      <c r="E20" s="18"/>
      <c r="F20" s="18"/>
      <c r="G20" s="18"/>
      <c r="H20" s="18"/>
      <c r="I20" s="18"/>
      <c r="J20" s="24">
        <f>J18+J19</f>
        <v>0</v>
      </c>
      <c r="K20" s="21"/>
    </row>
    <row r="21" ht="52" customHeight="1" spans="1:11">
      <c r="A21" s="25" t="s">
        <v>57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</sheetData>
  <mergeCells count="13">
    <mergeCell ref="A1:K1"/>
    <mergeCell ref="A2:K2"/>
    <mergeCell ref="A3:K3"/>
    <mergeCell ref="A4:K4"/>
    <mergeCell ref="A18:I18"/>
    <mergeCell ref="A19:I19"/>
    <mergeCell ref="A20:I20"/>
    <mergeCell ref="A21:K21"/>
    <mergeCell ref="B6:B10"/>
    <mergeCell ref="B11:B17"/>
    <mergeCell ref="C6:C8"/>
    <mergeCell ref="C9:C10"/>
    <mergeCell ref="C13:C14"/>
  </mergeCells>
  <pageMargins left="0.75" right="0.75" top="1" bottom="1" header="0.5" footer="0.5"/>
  <pageSetup paperSize="9" scale="3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万科雲龍</cp:lastModifiedBy>
  <dcterms:created xsi:type="dcterms:W3CDTF">2026-05-22T02:05:00Z</dcterms:created>
  <dcterms:modified xsi:type="dcterms:W3CDTF">2026-06-12T10:22:17Z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83F8A27082604A27A64B3A8F73C124DF_13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