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6975"/>
  </bookViews>
  <sheets>
    <sheet name="附件-报价单" sheetId="43" r:id="rId1"/>
  </sheets>
  <definedNames>
    <definedName name="_xlnm._FilterDatabase" localSheetId="0" hidden="1">'附件-报价单'!$3:$47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4D030ED3467421097F6C63403110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0500" y="1193800"/>
          <a:ext cx="10144125" cy="5638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AC37B26153104D8C890AFAD43E5328F6" descr="0939489510adfd92c2ea7d17c3a1a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16375" y="6336030"/>
          <a:ext cx="10050780" cy="7524115"/>
        </a:xfrm>
        <a:prstGeom prst="rect">
          <a:avLst/>
        </a:prstGeom>
      </xdr:spPr>
    </xdr:pic>
  </etc:cellImage>
  <etc:cellImage>
    <xdr:pic>
      <xdr:nvPicPr>
        <xdr:cNvPr id="4" name="ID_744BC07D629244A4A17FCB485F524A15" descr="06f67db59db0b5f8b9acc3d78a4acba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716375" y="7995285"/>
          <a:ext cx="10050780" cy="7567930"/>
        </a:xfrm>
        <a:prstGeom prst="rect">
          <a:avLst/>
        </a:prstGeom>
      </xdr:spPr>
    </xdr:pic>
  </etc:cellImage>
  <etc:cellImage>
    <xdr:pic>
      <xdr:nvPicPr>
        <xdr:cNvPr id="5" name="ID_57943DF6C89849F99E5860121DEF1044" descr="d2581cfbd25e482d9d404df00abf433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716375" y="9605010"/>
          <a:ext cx="10050780" cy="5888990"/>
        </a:xfrm>
        <a:prstGeom prst="rect">
          <a:avLst/>
        </a:prstGeom>
      </xdr:spPr>
    </xdr:pic>
  </etc:cellImage>
  <etc:cellImage>
    <xdr:pic>
      <xdr:nvPicPr>
        <xdr:cNvPr id="6" name="ID_EAA1ABC5B04043318C48D033145488B8" descr="72061e698a3f20dc973f17d260a5543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716375" y="10683240"/>
          <a:ext cx="8460105" cy="10026015"/>
        </a:xfrm>
        <a:prstGeom prst="rect">
          <a:avLst/>
        </a:prstGeom>
      </xdr:spPr>
    </xdr:pic>
  </etc:cellImage>
  <etc:cellImage>
    <xdr:pic>
      <xdr:nvPicPr>
        <xdr:cNvPr id="8" name="ID_8A6AB4E566034311B36ABA5450603981" descr="aea55a65c8ae509f3bd8938b8a62ee1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716375" y="17870805"/>
          <a:ext cx="10054590" cy="7337425"/>
        </a:xfrm>
        <a:prstGeom prst="rect">
          <a:avLst/>
        </a:prstGeom>
      </xdr:spPr>
    </xdr:pic>
  </etc:cellImage>
  <etc:cellImage>
    <xdr:pic>
      <xdr:nvPicPr>
        <xdr:cNvPr id="9" name="ID_9D2C52014D7F4F4A80C9A4908D362DE9" descr="31ef6ad4b9f40bb4a29fbdba8138b18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6716375" y="18888075"/>
          <a:ext cx="8333105" cy="9996170"/>
        </a:xfrm>
        <a:prstGeom prst="rect">
          <a:avLst/>
        </a:prstGeom>
      </xdr:spPr>
    </xdr:pic>
  </etc:cellImage>
  <etc:cellImage>
    <xdr:pic>
      <xdr:nvPicPr>
        <xdr:cNvPr id="10" name="ID_B6BF4C62CE6B47D085EE260B35F404BC" descr="fe14996d7672b35bc138736e818d094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6716375" y="21795740"/>
          <a:ext cx="10054590" cy="9744710"/>
        </a:xfrm>
        <a:prstGeom prst="rect">
          <a:avLst/>
        </a:prstGeom>
      </xdr:spPr>
    </xdr:pic>
  </etc:cellImage>
  <etc:cellImage>
    <xdr:pic>
      <xdr:nvPicPr>
        <xdr:cNvPr id="11" name="ID_C53A322C80D54EE5AF8C2F077D497BF3" descr="e9f3b777d41c0d663133a536ae358ee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6716375" y="26495375"/>
          <a:ext cx="10054590" cy="6465570"/>
        </a:xfrm>
        <a:prstGeom prst="rect">
          <a:avLst/>
        </a:prstGeom>
      </xdr:spPr>
    </xdr:pic>
  </etc:cellImage>
  <etc:cellImage>
    <xdr:pic>
      <xdr:nvPicPr>
        <xdr:cNvPr id="12" name="ID_F616586B0C6F4E35BDC9F5E3836B4A02" descr="ce20c973bf9eb25a3d7e688d1bebc63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6716375" y="28018105"/>
          <a:ext cx="10054590" cy="9727565"/>
        </a:xfrm>
        <a:prstGeom prst="rect">
          <a:avLst/>
        </a:prstGeom>
      </xdr:spPr>
    </xdr:pic>
  </etc:cellImage>
  <etc:cellImage>
    <xdr:pic>
      <xdr:nvPicPr>
        <xdr:cNvPr id="13" name="ID_F04FE7D0ABFC4B2E81C3689E66D22A17" descr="80ef1b91d1349a5b39b14b856d06630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6716375" y="32109410"/>
          <a:ext cx="10054590" cy="5574030"/>
        </a:xfrm>
        <a:prstGeom prst="rect">
          <a:avLst/>
        </a:prstGeom>
      </xdr:spPr>
    </xdr:pic>
  </etc:cellImage>
  <etc:cellImage>
    <xdr:pic>
      <xdr:nvPicPr>
        <xdr:cNvPr id="14" name="ID_D6CD4113FD574EE5A0F0F161E96BA9A0" descr="1410f82b0e60e997bdebb8e1291046b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716375" y="34420175"/>
          <a:ext cx="10054590" cy="7963535"/>
        </a:xfrm>
        <a:prstGeom prst="rect">
          <a:avLst/>
        </a:prstGeom>
      </xdr:spPr>
    </xdr:pic>
  </etc:cellImage>
  <etc:cellImage>
    <xdr:pic>
      <xdr:nvPicPr>
        <xdr:cNvPr id="15" name="ID_839201B212794BD6920AA64F5B764E09" descr="d7b29972c2c732d8b8fb3a582b8dbc3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6716375" y="33909000"/>
          <a:ext cx="10054590" cy="96647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<sst xmlns="http://schemas.openxmlformats.org/spreadsheetml/2006/main" count="185" uniqueCount="126">
  <si>
    <t>【珺玺中心】8-9月份专题暖场活动报价清单</t>
  </si>
  <si>
    <t>【珺玺中心】项目活动固定氛围桁架</t>
  </si>
  <si>
    <t>序号</t>
  </si>
  <si>
    <t>时间</t>
  </si>
  <si>
    <t>场景</t>
  </si>
  <si>
    <t>物料</t>
  </si>
  <si>
    <t>工艺材质</t>
  </si>
  <si>
    <t>规格尺寸</t>
  </si>
  <si>
    <t>数量</t>
  </si>
  <si>
    <t>单位</t>
  </si>
  <si>
    <t>单价（元）</t>
  </si>
  <si>
    <t>示意图</t>
  </si>
  <si>
    <t>总价（元）</t>
  </si>
  <si>
    <t>备注</t>
  </si>
  <si>
    <t>8月-9月</t>
  </si>
  <si>
    <t>长期使用</t>
  </si>
  <si>
    <t>氛围美陈</t>
  </si>
  <si>
    <t>木质龙骨造型装饰，木工架/亮化灯光/异形画面/装饰布幔/仿真花艺，双面</t>
  </si>
  <si>
    <t>4x6m</t>
  </si>
  <si>
    <t>个</t>
  </si>
  <si>
    <t>长期放置使用2个月，期间损坏需维修维护，配合更换3次主题画面，结合主题更换仿真花艺
放置地点：七夕活动及中秋活动放置在园区内；教师节活动放置在售楼处，需根据活动场地，根据甲方需求进行位置调整</t>
  </si>
  <si>
    <t>主持人</t>
  </si>
  <si>
    <t>活动现场主持组织</t>
  </si>
  <si>
    <t>活动现场主持，整体活动串联</t>
  </si>
  <si>
    <t>场</t>
  </si>
  <si>
    <t>成果交付以定稿为准，据实结算</t>
  </si>
  <si>
    <t>摄影/摄像</t>
  </si>
  <si>
    <t>活动全程跟拍 现场修图/剪辑</t>
  </si>
  <si>
    <t>不低于50张照片拍摄，不低于9张图片精修，不低于40s活动快剪活动视频</t>
  </si>
  <si>
    <t>不含税小计：</t>
  </si>
  <si>
    <t>税费（税率：6%）</t>
  </si>
  <si>
    <t>合计：</t>
  </si>
  <si>
    <t>【珺玺中心】项目-8月营销活动预算清单-七夕活动</t>
  </si>
  <si>
    <t>活动</t>
  </si>
  <si>
    <t>七夕活动
（项目园区）</t>
  </si>
  <si>
    <t>露营椅</t>
  </si>
  <si>
    <t>户外露营椅</t>
  </si>
  <si>
    <t>加厚牛津布+铝合金框架，可折叠便携款；印制项目LOGO或定制布套；尺寸约55×55×75cm</t>
  </si>
  <si>
    <t>张</t>
  </si>
  <si>
    <t>租赁
品牌要求原始人或同类型品牌需甲方确定，数量据实结算</t>
  </si>
  <si>
    <t>露营桌</t>
  </si>
  <si>
    <t>户外露营桌</t>
  </si>
  <si>
    <t>实木纹折叠桌/铝合金蛋卷桌；桌面尺寸约120×55cm，高度40-45cm</t>
  </si>
  <si>
    <t>乐队</t>
  </si>
  <si>
    <t>不插电乐队</t>
  </si>
  <si>
    <t>每组乐队不低于2-3人
3组乐队，歌曲不重复，总演出总时长与活动匹配</t>
  </si>
  <si>
    <t>组</t>
  </si>
  <si>
    <t>需提供不低于6组乐队选择
同时提前给到歌曲清单审核</t>
  </si>
  <si>
    <t>园区现场布置</t>
  </si>
  <si>
    <t>树木灯带、发光圆月等</t>
  </si>
  <si>
    <t>园区大草坪一圈树木灯带布置，不低于20颗，草坪地面进行发光月球点缀不低于5个，草坪亮化装置点缀不低于150个</t>
  </si>
  <si>
    <t>需保留3个月以上，期间破损需重新更换
大型月球装置不低于60CM，树木包装不高度不低于3米，树干及树枝需同步包装，包装过程需提供物料使用清单</t>
  </si>
  <si>
    <t>现场冷餐</t>
  </si>
  <si>
    <t>冷餐食品、饮料+桌面布置等</t>
  </si>
  <si>
    <t>满足80人冷餐需求；包含精致甜品、水果、饮品及餐饮配套服务。甜品不少于6种（含马卡龙、杯子蛋糕、慕斯、曲奇等主题甜品）；水果不少于3种（当季新鲜水果切配）；饮品不少于3种（含气泡饮、花茶、果饮/咖啡等）。包含冷餐区域整体摆台设计、桌面装饰、花艺饰品、餐盘餐具、纸巾耗材等；一次性餐具按实际需求数量增加20%备品</t>
  </si>
  <si>
    <t>配置现场服务人员负责餐品补充、现场维护及卫生整理，提供具体餐品清单，根据实际消耗数量进行结算，存在卫生问题不予结算</t>
  </si>
  <si>
    <t>异界资源</t>
  </si>
  <si>
    <t>七夕相亲交友活动资源嫁接</t>
  </si>
  <si>
    <t>现场来访不低于30人嘉宾参与活动，来访嘉宾人员需匹配项目调性或得到甲方认可；现场需进行活动组织</t>
  </si>
  <si>
    <t>实施前乙方需提供可执行细案，本项由甲方决定是否最终执行。据实结算</t>
  </si>
  <si>
    <t>【珺玺中心】项目-9月营销活动预算清单-教师节活动</t>
  </si>
  <si>
    <t>调香沙龙
（项目售楼处）</t>
  </si>
  <si>
    <t>长条桌</t>
  </si>
  <si>
    <t>实木/木纹桌面+金属桌架结构；尺寸约1800×600×750mm；桌面铺设亚麻桌布或定制桌旗，匹配香氛活动雅致氛围</t>
  </si>
  <si>
    <t>租赁
桌布、椅套及包装需提供不低于3种颜色选择</t>
  </si>
  <si>
    <t>贵宾椅-含椅套</t>
  </si>
  <si>
    <t>贵宾椅</t>
  </si>
  <si>
    <t>酒店宴会椅/铝合金框架椅；尺寸约450×450×900mm；搭配米白/香槟色布艺椅套，可增加靠背蝴蝶结装饰</t>
  </si>
  <si>
    <t>把</t>
  </si>
  <si>
    <t>物料道具</t>
  </si>
  <si>
    <t>香氛DIY体验套装</t>
  </si>
  <si>
    <t>每套包含香精基底、试香纸、香水瓶、滴管、量杯、搅拌棒、标签贴纸、包装袋等；香水瓶不低于50ml玻璃喷雾瓶</t>
  </si>
  <si>
    <t>套</t>
  </si>
  <si>
    <t>提供具体工具包清单，根据清单内容确定执行价格，据实结算</t>
  </si>
  <si>
    <t>点心茶水</t>
  </si>
  <si>
    <t>烘焙糕点+咖啡果饮</t>
  </si>
  <si>
    <t>提供30人份精致下午茶套餐，包含烘焙糕点及咖啡果饮。烘焙糕点不少于6种，包含马卡龙、杯子蛋糕、曲奇饼干、蛋糕卷、可颂、塔类点心等，采用独立份装或精致摆盘形式呈现；饮品包含精品咖啡、鲜果饮、气泡饮/花茶等不少于3种，提供冷热饮搭配。现场餐饮摆台、桌面装饰、展示托盘、一次性餐具（餐具数量按约定人数增加20%备用）、纸巾耗材及现场补充服务。</t>
  </si>
  <si>
    <t>手作老师</t>
  </si>
  <si>
    <t>专业香氛体验导师</t>
  </si>
  <si>
    <t>专业香氛老师现场教学；包含课程设计、香材讲解、制作指导、现场控场；服务时长约2小时</t>
  </si>
  <si>
    <t>人</t>
  </si>
  <si>
    <t>业主礼品</t>
  </si>
  <si>
    <t>教师专享</t>
  </si>
  <si>
    <t>教师业主领取</t>
  </si>
  <si>
    <t>Paperblanks笔记本+钢笔组合；硬壳精装笔记本（约13×18cm）、进口纸张、艺术封面设计；搭配金属笔/签字笔及礼盒包装</t>
  </si>
  <si>
    <t>份</t>
  </si>
  <si>
    <t>笔记本及钢笔可备选替代品牌，品牌需为知名品牌，提供多种品牌样片进行选择，同时需根据甲方要求定制祝福卡片赠送</t>
  </si>
  <si>
    <t>【珺玺中心】项目-9月营销活动预算清单-中秋游园会</t>
  </si>
  <si>
    <t>项目</t>
  </si>
  <si>
    <t>中秋游园
（项目园区）</t>
  </si>
  <si>
    <t>徽州鱼灯表演</t>
  </si>
  <si>
    <t xml:space="preserve"> 竹篾防水布、内置 LED 灯带，徽派手绘鱼鳞+鱼灯表演老师</t>
  </si>
  <si>
    <t>6 米巨型鱼灯表演装置+表演老师</t>
  </si>
  <si>
    <t>条/天</t>
  </si>
  <si>
    <t>租赁，瞻淇鱼灯展出，结合场地进行布展，根据实际展出鱼灯数量进行报价与结算，活动公司专人保障鱼灯展出安全性，据实结算。</t>
  </si>
  <si>
    <t>1.5m 小型悬挂鱼灯+表演老师</t>
  </si>
  <si>
    <t>迷你成品手持鱼灯</t>
  </si>
  <si>
    <t>条</t>
  </si>
  <si>
    <t>市集活动摊位</t>
  </si>
  <si>
    <t>木工改造</t>
  </si>
  <si>
    <t>国风主题市集帐篷/木质摊位，采用木结构框架+防水布棚顶；尺寸约3m长x1.5m宽x3m高；包含桌面、展示架、基础装饰、灯笼/旗幡氛围布置</t>
  </si>
  <si>
    <t>需提供不低于3种样式选择
市集摊位需根据甲方要求进行定制包装</t>
  </si>
  <si>
    <t>市集活动老师</t>
  </si>
  <si>
    <t>徽州市集老师</t>
  </si>
  <si>
    <t>糖画、棉花糖、陶艺、木作等，非遗手作/传统文化体验老师，包含活动教学、材料讲解、现场指导及秩序维护；服务时长约2-3小时</t>
  </si>
  <si>
    <t>市集活动需根据甲方要求进行市集老师安排</t>
  </si>
  <si>
    <t>市集活动材料</t>
  </si>
  <si>
    <t>手作材料</t>
  </si>
  <si>
    <t>市集活动材料，每个摊位不低于100份材料，根据不同摊位配置手作材料包，如漆扇、香囊、剪纸、拓印、团扇等；包含基础耗材、工具及包装材料</t>
  </si>
  <si>
    <t>中秋小食茶点</t>
  </si>
  <si>
    <t>月饼、糕点、茶饮</t>
  </si>
  <si>
    <t>提供中秋主题茶歇服务，满足100人游园体验需求。结合传统节日特色，引入詹记等本土特色糕点品牌，配置中式糕点、节令点心及特色饮品。糕点包含詹记特色糕点（如宫廷桃酥、绿豆糕、蛋黄酥、传统酥点等）及中秋限定月饼礼点，不少于6款；搭配时令水果、坚果小食及花茶/果饮等饮品。包含现场茶歇区域布置、国风主题摆台、展示器皿、一次性餐具及耗材，餐具数量按实际需求增加20%备用。</t>
  </si>
  <si>
    <t>国风音乐表演</t>
  </si>
  <si>
    <t>现场国风音乐表演</t>
  </si>
  <si>
    <t>古筝、竹笛、琵琶等国风乐队表演
5人，演奏时长不低于2小时/人
含演出人员、设备及音响支持</t>
  </si>
  <si>
    <t>现场国风音乐表演形式及老师，需提供人员介绍，提供不低于10组老师介绍供甲方选择确定</t>
  </si>
  <si>
    <t>打卡互动</t>
  </si>
  <si>
    <t>中秋祝福打卡互动背景装置</t>
  </si>
  <si>
    <t>中秋主题
1.5X2米高
卷轴布艺+中秋元素装置异形美陈装饰
包含简单背景结构、主题文字、灯笼装饰、花艺/景观小品等</t>
  </si>
  <si>
    <t>结合园区内部美称及活动装置进行整体考虑，具体形式结合提供不低于15组美陈建议参考，根据甲方要求进行点位布置，结算以实际布置为准</t>
  </si>
  <si>
    <t>鱼灯DIY物料</t>
  </si>
  <si>
    <t>带灯带竹制鱼灯</t>
  </si>
  <si>
    <t>鱼灯尺寸约38*25*5.5cm，手工鱼灯制作材料包，包含竹篾/环保骨架、宣纸/绢布、颜料、流苏、灯带、电池盒、装饰配件等；每套配制作工具及包装</t>
  </si>
  <si>
    <t>需提供手作样品供甲方确定</t>
  </si>
  <si>
    <t>活动总合计费用</t>
  </si>
  <si>
    <t>以上细项甲方可在合同额内根据实际需求进行调整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</si>
</sst>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9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sz val="18"/>
      <color rgb="FF000000"/>
      <name val="微软雅黑"/>
      <charset val="0"/>
    </font>
    <font>
      <sz val="18"/>
      <color theme="1"/>
      <name val="微软雅黑"/>
      <charset val="134"/>
    </font>
    <font>
      <b/>
      <sz val="18"/>
      <color rgb="FFFFFFFF"/>
      <name val="微软雅黑"/>
      <charset val="0"/>
    </font>
    <font>
      <sz val="18"/>
      <color rgb="FF000000"/>
      <name val="微软雅黑"/>
      <charset val="134"/>
    </font>
    <font>
      <sz val="18"/>
      <color theme="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 readingOrder="1"/>
    </xf>
    <xf numFmtId="176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  <cellStyle name="常规 4" xfId="51"/>
    <cellStyle name="常规 6" xfId="52"/>
    <cellStyle name="常规 7" xfId="53"/>
    <cellStyle name="常规 7 2" xfId="54"/>
    <cellStyle name="常规 8" xfId="55"/>
  </cellStyles>
  <tableStyles count="0" defaultTableStyle="TableStyleMedium2" defaultPivotStyle="PivotStyleLight16"/>
  <colors>
    <mruColors>
      <color rgb="0092D050"/>
      <color rgb="00F3F0C5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17</xdr:row>
      <xdr:rowOff>0</xdr:rowOff>
    </xdr:from>
    <xdr:to>
      <xdr:col>12</xdr:col>
      <xdr:colOff>243840</xdr:colOff>
      <xdr:row>17</xdr:row>
      <xdr:rowOff>243840</xdr:rowOff>
    </xdr:to>
    <xdr:pic>
      <xdr:nvPicPr>
        <xdr:cNvPr id="37" name="图片 36" descr="image"/>
        <xdr:cNvPicPr>
          <a:picLocks noChangeAspect="1"/>
        </xdr:cNvPicPr>
      </xdr:nvPicPr>
      <xdr:blipFill>
        <a:stretch>
          <a:fillRect/>
        </a:stretch>
      </xdr:blipFill>
      <xdr:spPr>
        <a:xfrm>
          <a:off x="28802330" y="18618200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40" zoomScaleNormal="40" topLeftCell="B40" workbookViewId="0">
      <selection activeCell="B3" sqref="$A3:$XFD3"/>
    </sheetView>
  </sheetViews>
  <sheetFormatPr defaultColWidth="9.16666666666667" defaultRowHeight="47" customHeight="1"/>
  <cols>
    <col min="1" max="1" width="9.16666666666667" style="1"/>
    <col min="2" max="2" width="17.5" style="1" customWidth="1"/>
    <col min="3" max="3" width="26.025" style="1" customWidth="1"/>
    <col min="4" max="4" width="36.4666666666667" style="1" customWidth="1"/>
    <col min="5" max="5" width="43.4083333333333" style="1" customWidth="1"/>
    <col min="6" max="6" width="61.2166666666667" style="2" customWidth="1"/>
    <col min="7" max="7" width="10.6666666666667" style="3" customWidth="1"/>
    <col min="8" max="8" width="10.6666666666667" style="2" customWidth="1"/>
    <col min="9" max="9" width="23" style="2" customWidth="1"/>
    <col min="10" max="10" width="45.3833333333333" style="2" customWidth="1"/>
    <col min="11" max="11" width="25.2833333333333" style="2" customWidth="1"/>
    <col min="12" max="12" width="69.2" style="4" customWidth="1"/>
    <col min="13" max="24" width="9.16666666666667" style="4"/>
    <col min="25" max="25" width="15.5" style="4"/>
    <col min="26" max="16381" width="9.16666666666667" style="4"/>
    <col min="16383" max="16384" width="9.16666666666667" style="4"/>
  </cols>
  <sheetData>
    <row r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</row>
    <row r="4" ht="159" customHeight="1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>
        <v>1</v>
      </c>
      <c r="H4" s="8" t="s">
        <v>19</v>
      </c>
      <c r="I4" s="8"/>
      <c r="J4" s="8" t="str">
        <f>_xlfn.DISPIMG("ID_F4D030ED3467421097F6C63403110575",1)</f>
        <v>=DISPIMG("ID_F4D030ED3467421097F6C63403110575",1)</v>
      </c>
      <c r="K4" s="8"/>
      <c r="L4" s="9" t="s">
        <v>20</v>
      </c>
    </row>
    <row r="5" ht="51" customHeight="1" spans="1:12">
      <c r="A5" s="8">
        <v>2</v>
      </c>
      <c r="B5" s="8"/>
      <c r="C5" s="8"/>
      <c r="D5" s="8" t="s">
        <v>21</v>
      </c>
      <c r="E5" s="8" t="s">
        <v>22</v>
      </c>
      <c r="F5" s="8" t="s">
        <v>23</v>
      </c>
      <c r="G5" s="8">
        <v>2</v>
      </c>
      <c r="H5" s="8" t="s">
        <v>24</v>
      </c>
      <c r="I5" s="8"/>
      <c r="J5" s="8"/>
      <c r="K5" s="8"/>
      <c r="L5" s="7" t="s">
        <v>25</v>
      </c>
    </row>
    <row r="6" ht="68" customHeight="1" spans="1:12">
      <c r="A6" s="8">
        <v>3</v>
      </c>
      <c r="B6" s="8"/>
      <c r="C6" s="8"/>
      <c r="D6" s="8" t="s">
        <v>26</v>
      </c>
      <c r="E6" s="8" t="s">
        <v>27</v>
      </c>
      <c r="F6" s="8" t="s">
        <v>28</v>
      </c>
      <c r="G6" s="8">
        <v>3</v>
      </c>
      <c r="H6" s="8" t="s">
        <v>24</v>
      </c>
      <c r="I6" s="8"/>
      <c r="J6" s="8"/>
      <c r="K6" s="8"/>
      <c r="L6" s="7" t="s">
        <v>25</v>
      </c>
    </row>
    <row r="7" customHeight="1" spans="1:12">
      <c r="A7" s="10" t="s">
        <v>29</v>
      </c>
      <c r="B7" s="10"/>
      <c r="C7" s="10"/>
      <c r="D7" s="10"/>
      <c r="E7" s="10"/>
      <c r="F7" s="10"/>
      <c r="G7" s="10"/>
      <c r="H7" s="10"/>
      <c r="I7" s="10"/>
      <c r="J7" s="8"/>
      <c r="K7" s="8"/>
      <c r="L7" s="7"/>
    </row>
    <row r="8" customHeight="1" spans="1:12">
      <c r="A8" s="10" t="s">
        <v>30</v>
      </c>
      <c r="B8" s="10"/>
      <c r="C8" s="10"/>
      <c r="D8" s="10"/>
      <c r="E8" s="10"/>
      <c r="F8" s="10"/>
      <c r="G8" s="10"/>
      <c r="H8" s="10"/>
      <c r="I8" s="10"/>
      <c r="J8" s="11"/>
      <c r="K8" s="11"/>
      <c r="L8" s="7"/>
    </row>
    <row r="9" customHeight="1" spans="1:12">
      <c r="A9" s="12" t="s">
        <v>31</v>
      </c>
      <c r="B9" s="12"/>
      <c r="C9" s="12"/>
      <c r="D9" s="12"/>
      <c r="E9" s="12"/>
      <c r="F9" s="12"/>
      <c r="G9" s="12"/>
      <c r="H9" s="12"/>
      <c r="I9" s="12"/>
      <c r="J9" s="11"/>
      <c r="K9" s="11"/>
      <c r="L9" s="7"/>
    </row>
    <row r="10" ht="40" customHeight="1" spans="1:12">
      <c r="A10" s="13" t="s">
        <v>32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40" customHeight="1" spans="1:12">
      <c r="A11" s="14"/>
      <c r="B11" s="6" t="s">
        <v>3</v>
      </c>
      <c r="C11" s="6" t="s">
        <v>33</v>
      </c>
      <c r="D11" s="6" t="s">
        <v>5</v>
      </c>
      <c r="E11" s="6" t="s">
        <v>6</v>
      </c>
      <c r="F11" s="6" t="s">
        <v>7</v>
      </c>
      <c r="G11" s="6" t="s">
        <v>8</v>
      </c>
      <c r="H11" s="6" t="s">
        <v>9</v>
      </c>
      <c r="I11" s="6" t="s">
        <v>10</v>
      </c>
      <c r="J11" s="6" t="s">
        <v>11</v>
      </c>
      <c r="K11" s="6" t="s">
        <v>12</v>
      </c>
      <c r="L11" s="7" t="s">
        <v>13</v>
      </c>
    </row>
    <row r="12" ht="108" customHeight="1" spans="1:12">
      <c r="A12" s="10">
        <v>1</v>
      </c>
      <c r="B12" s="15">
        <v>46249</v>
      </c>
      <c r="C12" s="16" t="s">
        <v>34</v>
      </c>
      <c r="D12" s="17" t="s">
        <v>35</v>
      </c>
      <c r="E12" s="17" t="s">
        <v>36</v>
      </c>
      <c r="F12" s="17" t="s">
        <v>37</v>
      </c>
      <c r="G12" s="17">
        <v>40</v>
      </c>
      <c r="H12" s="17" t="s">
        <v>38</v>
      </c>
      <c r="I12" s="17"/>
      <c r="J12" s="17" t="str">
        <f>_xlfn.DISPIMG("ID_AC37B26153104D8C890AFAD43E5328F6",1)</f>
        <v>=DISPIMG("ID_AC37B26153104D8C890AFAD43E5328F6",1)</v>
      </c>
      <c r="K12" s="17"/>
      <c r="L12" s="18" t="s">
        <v>39</v>
      </c>
    </row>
    <row r="13" ht="126" customHeight="1" spans="1:12">
      <c r="A13" s="10">
        <v>2</v>
      </c>
      <c r="B13" s="19"/>
      <c r="C13" s="20"/>
      <c r="D13" s="17" t="s">
        <v>40</v>
      </c>
      <c r="E13" s="17" t="s">
        <v>41</v>
      </c>
      <c r="F13" s="17" t="s">
        <v>42</v>
      </c>
      <c r="G13" s="17">
        <v>10</v>
      </c>
      <c r="H13" s="17" t="s">
        <v>38</v>
      </c>
      <c r="I13" s="17"/>
      <c r="J13" s="17" t="str">
        <f>_xlfn.DISPIMG("ID_744BC07D629244A4A17FCB485F524A15",1)</f>
        <v>=DISPIMG("ID_744BC07D629244A4A17FCB485F524A15",1)</v>
      </c>
      <c r="K13" s="17"/>
      <c r="L13" s="21"/>
    </row>
    <row r="14" ht="108" customHeight="1" spans="1:12">
      <c r="A14" s="10">
        <v>3</v>
      </c>
      <c r="B14" s="19"/>
      <c r="C14" s="20"/>
      <c r="D14" s="17" t="s">
        <v>43</v>
      </c>
      <c r="E14" s="17" t="s">
        <v>44</v>
      </c>
      <c r="F14" s="17" t="s">
        <v>45</v>
      </c>
      <c r="G14" s="17">
        <v>3</v>
      </c>
      <c r="H14" s="17" t="s">
        <v>46</v>
      </c>
      <c r="I14" s="17"/>
      <c r="J14" s="17" t="str">
        <f>_xlfn.DISPIMG("ID_57943DF6C89849F99E5860121DEF1044",1)</f>
        <v>=DISPIMG("ID_57943DF6C89849F99E5860121DEF1044",1)</v>
      </c>
      <c r="K14" s="17"/>
      <c r="L14" s="12" t="s">
        <v>47</v>
      </c>
    </row>
    <row r="15" ht="151" customHeight="1" spans="1:12">
      <c r="A15" s="10">
        <v>4</v>
      </c>
      <c r="B15" s="19"/>
      <c r="C15" s="20"/>
      <c r="D15" s="17" t="s">
        <v>48</v>
      </c>
      <c r="E15" s="17" t="s">
        <v>49</v>
      </c>
      <c r="F15" s="17" t="s">
        <v>50</v>
      </c>
      <c r="G15" s="17">
        <v>1</v>
      </c>
      <c r="H15" s="17" t="s">
        <v>24</v>
      </c>
      <c r="I15" s="17"/>
      <c r="J15" s="17" t="str">
        <f>_xlfn.DISPIMG("ID_EAA1ABC5B04043318C48D033145488B8",1)</f>
        <v>=DISPIMG("ID_EAA1ABC5B04043318C48D033145488B8",1)</v>
      </c>
      <c r="K15" s="17"/>
      <c r="L15" s="12" t="s">
        <v>51</v>
      </c>
    </row>
    <row r="16" ht="245" customHeight="1" spans="1:12">
      <c r="A16" s="10">
        <v>5</v>
      </c>
      <c r="B16" s="19"/>
      <c r="C16" s="20"/>
      <c r="D16" s="17" t="s">
        <v>52</v>
      </c>
      <c r="E16" s="17" t="s">
        <v>53</v>
      </c>
      <c r="F16" s="17" t="s">
        <v>54</v>
      </c>
      <c r="G16" s="17">
        <v>1</v>
      </c>
      <c r="H16" s="17" t="s">
        <v>24</v>
      </c>
      <c r="I16" s="17"/>
      <c r="J16" s="17"/>
      <c r="K16" s="17"/>
      <c r="L16" s="12" t="s">
        <v>55</v>
      </c>
    </row>
    <row r="17" ht="88" customHeight="1" spans="1:12">
      <c r="A17" s="10">
        <v>7</v>
      </c>
      <c r="B17" s="22"/>
      <c r="C17" s="23"/>
      <c r="D17" s="17" t="s">
        <v>56</v>
      </c>
      <c r="E17" s="17" t="s">
        <v>57</v>
      </c>
      <c r="F17" s="17" t="s">
        <v>58</v>
      </c>
      <c r="G17" s="17">
        <v>1</v>
      </c>
      <c r="H17" s="17" t="s">
        <v>24</v>
      </c>
      <c r="I17" s="17"/>
      <c r="J17" s="17"/>
      <c r="K17" s="17"/>
      <c r="L17" s="12" t="s">
        <v>59</v>
      </c>
    </row>
    <row r="18" customHeight="1" spans="1:12">
      <c r="A18" s="10" t="s">
        <v>29</v>
      </c>
      <c r="B18" s="10"/>
      <c r="C18" s="10"/>
      <c r="D18" s="10"/>
      <c r="E18" s="10"/>
      <c r="F18" s="10"/>
      <c r="G18" s="10"/>
      <c r="H18" s="10"/>
      <c r="I18" s="10"/>
      <c r="J18" s="24"/>
      <c r="K18" s="24"/>
      <c r="L18" s="10"/>
    </row>
    <row r="19" customHeight="1" spans="1:12">
      <c r="A19" s="10" t="s">
        <v>30</v>
      </c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7"/>
    </row>
    <row r="20" customHeight="1" spans="1:12">
      <c r="A20" s="12" t="s">
        <v>31</v>
      </c>
      <c r="B20" s="12"/>
      <c r="C20" s="12"/>
      <c r="D20" s="12"/>
      <c r="E20" s="12"/>
      <c r="F20" s="12"/>
      <c r="G20" s="12"/>
      <c r="H20" s="12"/>
      <c r="I20" s="12"/>
      <c r="J20" s="11"/>
      <c r="K20" s="11"/>
      <c r="L20" s="7"/>
    </row>
    <row r="21" ht="40" customHeight="1" spans="1:12">
      <c r="A21" s="5" t="s">
        <v>60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40" customHeight="1" spans="1:12">
      <c r="A22" s="6" t="s">
        <v>2</v>
      </c>
      <c r="B22" s="6" t="s">
        <v>3</v>
      </c>
      <c r="C22" s="6" t="s">
        <v>33</v>
      </c>
      <c r="D22" s="6" t="s">
        <v>5</v>
      </c>
      <c r="E22" s="6" t="s">
        <v>6</v>
      </c>
      <c r="F22" s="6" t="s">
        <v>7</v>
      </c>
      <c r="G22" s="6" t="s">
        <v>8</v>
      </c>
      <c r="H22" s="6" t="s">
        <v>9</v>
      </c>
      <c r="I22" s="6" t="s">
        <v>10</v>
      </c>
      <c r="J22" s="6"/>
      <c r="K22" s="6" t="s">
        <v>12</v>
      </c>
      <c r="L22" s="7" t="s">
        <v>13</v>
      </c>
    </row>
    <row r="23" ht="106" customHeight="1" spans="1:12">
      <c r="A23" s="8">
        <v>1</v>
      </c>
      <c r="B23" s="25">
        <v>46271</v>
      </c>
      <c r="C23" s="8" t="s">
        <v>61</v>
      </c>
      <c r="D23" s="8" t="s">
        <v>62</v>
      </c>
      <c r="E23" s="8" t="s">
        <v>62</v>
      </c>
      <c r="F23" s="8" t="s">
        <v>63</v>
      </c>
      <c r="G23" s="8">
        <v>4</v>
      </c>
      <c r="H23" s="8" t="s">
        <v>38</v>
      </c>
      <c r="I23" s="8"/>
      <c r="J23" s="8" t="str">
        <f>_xlfn.DISPIMG("ID_8A6AB4E566034311B36ABA5450603981",1)</f>
        <v>=DISPIMG("ID_8A6AB4E566034311B36ABA5450603981",1)</v>
      </c>
      <c r="K23" s="8"/>
      <c r="L23" s="26" t="s">
        <v>64</v>
      </c>
    </row>
    <row r="24" ht="81" customHeight="1" spans="1:12">
      <c r="A24" s="8">
        <v>2</v>
      </c>
      <c r="B24" s="8"/>
      <c r="C24" s="8"/>
      <c r="D24" s="8" t="s">
        <v>65</v>
      </c>
      <c r="E24" s="8" t="s">
        <v>66</v>
      </c>
      <c r="F24" s="8" t="s">
        <v>67</v>
      </c>
      <c r="G24" s="8">
        <v>20</v>
      </c>
      <c r="H24" s="8" t="s">
        <v>68</v>
      </c>
      <c r="I24" s="8"/>
      <c r="J24" s="8"/>
      <c r="K24" s="8"/>
      <c r="L24" s="27"/>
    </row>
    <row r="25" ht="140" customHeight="1" spans="1:12">
      <c r="A25" s="8">
        <v>3</v>
      </c>
      <c r="B25" s="8"/>
      <c r="C25" s="8"/>
      <c r="D25" s="8" t="s">
        <v>69</v>
      </c>
      <c r="E25" s="8" t="s">
        <v>70</v>
      </c>
      <c r="F25" s="8" t="s">
        <v>71</v>
      </c>
      <c r="G25" s="8">
        <v>20</v>
      </c>
      <c r="H25" s="8" t="s">
        <v>72</v>
      </c>
      <c r="I25" s="8"/>
      <c r="J25" s="8" t="str">
        <f>_xlfn.DISPIMG("ID_9D2C52014D7F4F4A80C9A4908D362DE9",1)</f>
        <v>=DISPIMG("ID_9D2C52014D7F4F4A80C9A4908D362DE9",1)</v>
      </c>
      <c r="K25" s="8"/>
      <c r="L25" s="9" t="s">
        <v>73</v>
      </c>
    </row>
    <row r="26" ht="283" customHeight="1" spans="1:12">
      <c r="A26" s="8">
        <v>4</v>
      </c>
      <c r="B26" s="8"/>
      <c r="C26" s="8"/>
      <c r="D26" s="8" t="s">
        <v>74</v>
      </c>
      <c r="E26" s="8" t="s">
        <v>75</v>
      </c>
      <c r="F26" s="8" t="s">
        <v>76</v>
      </c>
      <c r="G26" s="8">
        <v>1</v>
      </c>
      <c r="H26" s="8" t="s">
        <v>24</v>
      </c>
      <c r="I26" s="8"/>
      <c r="J26" s="8"/>
      <c r="K26" s="8"/>
      <c r="L26" s="9" t="s">
        <v>55</v>
      </c>
    </row>
    <row r="27" ht="95" customHeight="1" spans="1:12">
      <c r="A27" s="8">
        <v>5</v>
      </c>
      <c r="B27" s="8"/>
      <c r="C27" s="8"/>
      <c r="D27" s="28" t="s">
        <v>77</v>
      </c>
      <c r="E27" s="28" t="s">
        <v>78</v>
      </c>
      <c r="F27" s="28" t="s">
        <v>79</v>
      </c>
      <c r="G27" s="28">
        <v>1</v>
      </c>
      <c r="H27" s="28" t="s">
        <v>80</v>
      </c>
      <c r="I27" s="28"/>
      <c r="J27" s="28"/>
      <c r="K27" s="28"/>
      <c r="L27" s="7"/>
    </row>
    <row r="28" ht="137" customHeight="1" spans="1:12">
      <c r="A28" s="10">
        <v>6</v>
      </c>
      <c r="B28" s="8"/>
      <c r="C28" s="10" t="s">
        <v>81</v>
      </c>
      <c r="D28" s="10" t="s">
        <v>82</v>
      </c>
      <c r="E28" s="10" t="s">
        <v>83</v>
      </c>
      <c r="F28" s="8" t="s">
        <v>84</v>
      </c>
      <c r="G28" s="8">
        <v>30</v>
      </c>
      <c r="H28" s="8" t="s">
        <v>85</v>
      </c>
      <c r="I28" s="8"/>
      <c r="J28" s="8" t="str">
        <f>_xlfn.DISPIMG("ID_B6BF4C62CE6B47D085EE260B35F404BC",1)</f>
        <v>=DISPIMG("ID_B6BF4C62CE6B47D085EE260B35F404BC",1)</v>
      </c>
      <c r="K28" s="8"/>
      <c r="L28" s="9" t="s">
        <v>86</v>
      </c>
    </row>
    <row r="29" ht="40" customHeight="1" spans="1:12">
      <c r="A29" s="10" t="s">
        <v>29</v>
      </c>
      <c r="B29" s="10"/>
      <c r="C29" s="10"/>
      <c r="D29" s="10"/>
      <c r="E29" s="10"/>
      <c r="F29" s="10"/>
      <c r="G29" s="10"/>
      <c r="H29" s="10"/>
      <c r="I29" s="10"/>
      <c r="J29" s="8"/>
      <c r="K29" s="8"/>
      <c r="L29" s="7"/>
    </row>
    <row r="30" ht="40" customHeight="1" spans="1:12">
      <c r="A30" s="10" t="s">
        <v>30</v>
      </c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7"/>
    </row>
    <row r="31" ht="40" customHeight="1" spans="1:12">
      <c r="A31" s="12" t="s">
        <v>31</v>
      </c>
      <c r="B31" s="12"/>
      <c r="C31" s="12"/>
      <c r="D31" s="12"/>
      <c r="E31" s="12"/>
      <c r="F31" s="12"/>
      <c r="G31" s="12"/>
      <c r="H31" s="12"/>
      <c r="I31" s="12"/>
      <c r="J31" s="11"/>
      <c r="K31" s="11"/>
      <c r="L31" s="7"/>
    </row>
    <row r="32" ht="40" customHeight="1" spans="1:12">
      <c r="A32" s="13" t="s">
        <v>87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40" customHeight="1" spans="1:12">
      <c r="A33" s="6" t="s">
        <v>2</v>
      </c>
      <c r="B33" s="6" t="s">
        <v>88</v>
      </c>
      <c r="C33" s="6" t="s">
        <v>33</v>
      </c>
      <c r="D33" s="6" t="s">
        <v>5</v>
      </c>
      <c r="E33" s="6" t="s">
        <v>6</v>
      </c>
      <c r="F33" s="6" t="s">
        <v>7</v>
      </c>
      <c r="G33" s="6" t="s">
        <v>8</v>
      </c>
      <c r="H33" s="6" t="s">
        <v>9</v>
      </c>
      <c r="I33" s="6" t="s">
        <v>10</v>
      </c>
      <c r="J33" s="6"/>
      <c r="K33" s="6" t="s">
        <v>12</v>
      </c>
      <c r="L33" s="7" t="s">
        <v>13</v>
      </c>
    </row>
    <row r="34" ht="40" customHeight="1" spans="1:12">
      <c r="A34" s="8">
        <v>1</v>
      </c>
      <c r="B34" s="25">
        <v>46290</v>
      </c>
      <c r="C34" s="8" t="s">
        <v>89</v>
      </c>
      <c r="D34" s="29" t="s">
        <v>90</v>
      </c>
      <c r="E34" s="29" t="s">
        <v>91</v>
      </c>
      <c r="F34" s="29" t="s">
        <v>92</v>
      </c>
      <c r="G34" s="29">
        <v>2</v>
      </c>
      <c r="H34" s="29" t="s">
        <v>93</v>
      </c>
      <c r="I34" s="29"/>
      <c r="J34" s="29" t="str">
        <f>_xlfn.DISPIMG("ID_C53A322C80D54EE5AF8C2F077D497BF3",1)</f>
        <v>=DISPIMG("ID_C53A322C80D54EE5AF8C2F077D497BF3",1)</v>
      </c>
      <c r="K34" s="29"/>
      <c r="L34" s="9" t="s">
        <v>94</v>
      </c>
    </row>
    <row r="35" ht="40" customHeight="1" spans="1:12">
      <c r="A35" s="8">
        <v>2</v>
      </c>
      <c r="B35" s="8"/>
      <c r="C35" s="8"/>
      <c r="D35" s="29"/>
      <c r="E35" s="29"/>
      <c r="F35" s="29" t="s">
        <v>95</v>
      </c>
      <c r="G35" s="29">
        <v>4</v>
      </c>
      <c r="H35" s="29" t="s">
        <v>93</v>
      </c>
      <c r="I35" s="29"/>
      <c r="J35" s="29"/>
      <c r="K35" s="29"/>
      <c r="L35" s="9"/>
    </row>
    <row r="36" ht="40" customHeight="1" spans="1:12">
      <c r="A36" s="8">
        <v>3</v>
      </c>
      <c r="B36" s="8"/>
      <c r="C36" s="8"/>
      <c r="D36" s="29"/>
      <c r="E36" s="29"/>
      <c r="F36" s="29" t="s">
        <v>96</v>
      </c>
      <c r="G36" s="29">
        <v>30</v>
      </c>
      <c r="H36" s="29" t="s">
        <v>97</v>
      </c>
      <c r="I36" s="29"/>
      <c r="J36" s="29"/>
      <c r="K36" s="29"/>
      <c r="L36" s="9"/>
    </row>
    <row r="37" ht="184" customHeight="1" spans="1:12">
      <c r="A37" s="8">
        <v>4</v>
      </c>
      <c r="B37" s="8"/>
      <c r="C37" s="8"/>
      <c r="D37" s="29" t="s">
        <v>98</v>
      </c>
      <c r="E37" s="29" t="s">
        <v>99</v>
      </c>
      <c r="F37" s="29" t="s">
        <v>100</v>
      </c>
      <c r="G37" s="29">
        <v>5</v>
      </c>
      <c r="H37" s="29" t="s">
        <v>19</v>
      </c>
      <c r="I37" s="29"/>
      <c r="J37" s="29" t="str">
        <f>_xlfn.DISPIMG("ID_F616586B0C6F4E35BDC9F5E3836B4A02",1)</f>
        <v>=DISPIMG("ID_F616586B0C6F4E35BDC9F5E3836B4A02",1)</v>
      </c>
      <c r="K37" s="29"/>
      <c r="L37" s="9" t="s">
        <v>101</v>
      </c>
    </row>
    <row r="38" ht="108" customHeight="1" spans="1:12">
      <c r="A38" s="8">
        <v>5</v>
      </c>
      <c r="B38" s="8"/>
      <c r="C38" s="8"/>
      <c r="D38" s="29" t="s">
        <v>102</v>
      </c>
      <c r="E38" s="29" t="s">
        <v>103</v>
      </c>
      <c r="F38" s="29" t="s">
        <v>104</v>
      </c>
      <c r="G38" s="29">
        <v>5</v>
      </c>
      <c r="H38" s="29" t="s">
        <v>80</v>
      </c>
      <c r="I38" s="29"/>
      <c r="J38" s="29"/>
      <c r="K38" s="29"/>
      <c r="L38" s="7" t="s">
        <v>105</v>
      </c>
    </row>
    <row r="39" ht="104" customHeight="1" spans="1:12">
      <c r="A39" s="8">
        <v>6</v>
      </c>
      <c r="B39" s="8"/>
      <c r="C39" s="8"/>
      <c r="D39" s="29" t="s">
        <v>106</v>
      </c>
      <c r="E39" s="29" t="s">
        <v>107</v>
      </c>
      <c r="F39" s="29" t="s">
        <v>108</v>
      </c>
      <c r="G39" s="29">
        <v>5</v>
      </c>
      <c r="H39" s="29" t="s">
        <v>24</v>
      </c>
      <c r="I39" s="29"/>
      <c r="J39" s="29"/>
      <c r="K39" s="29"/>
      <c r="L39" s="7"/>
    </row>
    <row r="40" ht="268" customHeight="1" spans="1:12">
      <c r="A40" s="8">
        <v>7</v>
      </c>
      <c r="B40" s="8"/>
      <c r="C40" s="8"/>
      <c r="D40" s="29" t="s">
        <v>109</v>
      </c>
      <c r="E40" s="29" t="s">
        <v>110</v>
      </c>
      <c r="F40" s="29" t="s">
        <v>111</v>
      </c>
      <c r="G40" s="29">
        <v>1</v>
      </c>
      <c r="H40" s="29" t="s">
        <v>24</v>
      </c>
      <c r="I40" s="29"/>
      <c r="J40" s="29"/>
      <c r="K40" s="29"/>
      <c r="L40" s="9" t="s">
        <v>55</v>
      </c>
    </row>
    <row r="41" ht="141" customHeight="1" spans="1:12">
      <c r="A41" s="8">
        <v>8</v>
      </c>
      <c r="B41" s="8"/>
      <c r="C41" s="8"/>
      <c r="D41" s="29" t="s">
        <v>112</v>
      </c>
      <c r="E41" s="29" t="s">
        <v>113</v>
      </c>
      <c r="F41" s="29" t="s">
        <v>114</v>
      </c>
      <c r="G41" s="29">
        <v>5</v>
      </c>
      <c r="H41" s="29" t="s">
        <v>80</v>
      </c>
      <c r="I41" s="29"/>
      <c r="J41" s="29" t="str">
        <f>_xlfn.DISPIMG("ID_F04FE7D0ABFC4B2E81C3689E66D22A17",1)</f>
        <v>=DISPIMG("ID_F04FE7D0ABFC4B2E81C3689E66D22A17",1)</v>
      </c>
      <c r="K41" s="29"/>
      <c r="L41" s="9" t="s">
        <v>115</v>
      </c>
    </row>
    <row r="42" ht="186" customHeight="1" spans="1:12">
      <c r="A42" s="8">
        <v>9</v>
      </c>
      <c r="B42" s="8"/>
      <c r="C42" s="8"/>
      <c r="D42" s="29" t="s">
        <v>116</v>
      </c>
      <c r="E42" s="29" t="s">
        <v>117</v>
      </c>
      <c r="F42" s="29" t="s">
        <v>118</v>
      </c>
      <c r="G42" s="29">
        <v>10</v>
      </c>
      <c r="H42" s="29" t="s">
        <v>19</v>
      </c>
      <c r="I42" s="29"/>
      <c r="J42" s="29" t="str">
        <f>_xlfn.DISPIMG("ID_839201B212794BD6920AA64F5B764E09",1)</f>
        <v>=DISPIMG("ID_839201B212794BD6920AA64F5B764E09",1)</v>
      </c>
      <c r="K42" s="29"/>
      <c r="L42" s="9" t="s">
        <v>119</v>
      </c>
    </row>
    <row r="43" ht="155" customHeight="1" spans="1:12">
      <c r="A43" s="8">
        <v>10</v>
      </c>
      <c r="B43" s="8"/>
      <c r="C43" s="8"/>
      <c r="D43" s="29" t="s">
        <v>120</v>
      </c>
      <c r="E43" s="29" t="s">
        <v>121</v>
      </c>
      <c r="F43" s="29" t="s">
        <v>122</v>
      </c>
      <c r="G43" s="29">
        <v>100</v>
      </c>
      <c r="H43" s="29" t="s">
        <v>19</v>
      </c>
      <c r="I43" s="29"/>
      <c r="J43" s="29" t="str">
        <f>_xlfn.DISPIMG("ID_D6CD4113FD574EE5A0F0F161E96BA9A0",1)</f>
        <v>=DISPIMG("ID_D6CD4113FD574EE5A0F0F161E96BA9A0",1)</v>
      </c>
      <c r="K43" s="29"/>
      <c r="L43" s="7" t="s">
        <v>123</v>
      </c>
    </row>
    <row r="44" ht="40" customHeight="1" spans="1:12">
      <c r="A44" s="10" t="s">
        <v>29</v>
      </c>
      <c r="B44" s="10"/>
      <c r="C44" s="10"/>
      <c r="D44" s="10"/>
      <c r="E44" s="10"/>
      <c r="F44" s="10"/>
      <c r="G44" s="10"/>
      <c r="H44" s="10"/>
      <c r="I44" s="10"/>
      <c r="J44" s="11"/>
      <c r="K44" s="11"/>
      <c r="L44" s="7"/>
    </row>
    <row r="45" ht="40" customHeight="1" spans="1:12">
      <c r="A45" s="10" t="s">
        <v>30</v>
      </c>
      <c r="B45" s="10"/>
      <c r="C45" s="10"/>
      <c r="D45" s="10"/>
      <c r="E45" s="10"/>
      <c r="F45" s="10"/>
      <c r="G45" s="10"/>
      <c r="H45" s="10"/>
      <c r="I45" s="10"/>
      <c r="J45" s="11"/>
      <c r="K45" s="11"/>
      <c r="L45" s="7"/>
    </row>
    <row r="46" ht="40" customHeight="1" spans="1:12">
      <c r="A46" s="12" t="s">
        <v>31</v>
      </c>
      <c r="B46" s="12"/>
      <c r="C46" s="12"/>
      <c r="D46" s="12"/>
      <c r="E46" s="12"/>
      <c r="F46" s="12"/>
      <c r="G46" s="12"/>
      <c r="H46" s="12"/>
      <c r="I46" s="12"/>
      <c r="J46" s="11"/>
      <c r="K46" s="11"/>
      <c r="L46" s="7"/>
    </row>
    <row r="47" ht="57" customHeight="1" spans="1:12">
      <c r="A47" s="30" t="s">
        <v>124</v>
      </c>
      <c r="B47" s="30"/>
      <c r="C47" s="30"/>
      <c r="D47" s="30"/>
      <c r="E47" s="30"/>
      <c r="F47" s="30"/>
      <c r="G47" s="30"/>
      <c r="H47" s="30"/>
      <c r="I47" s="30"/>
      <c r="J47" s="31"/>
      <c r="K47" s="31"/>
      <c r="L47" s="9" t="s">
        <v>125</v>
      </c>
    </row>
  </sheetData>
  <autoFilter xmlns:etc="http://www.wps.cn/officeDocument/2017/etCustomData" ref="A3:XFD47" etc:filterBottomFollowUsedRange="0">
    <extLst/>
  </autoFilter>
  <mergeCells count="33">
    <mergeCell ref="A1:L1"/>
    <mergeCell ref="A2:L2"/>
    <mergeCell ref="A7:I7"/>
    <mergeCell ref="A8:I8"/>
    <mergeCell ref="A9:I9"/>
    <mergeCell ref="A10:L10"/>
    <mergeCell ref="A18:I18"/>
    <mergeCell ref="A19:I19"/>
    <mergeCell ref="A20:I20"/>
    <mergeCell ref="A21:L21"/>
    <mergeCell ref="A29:I29"/>
    <mergeCell ref="A30:I30"/>
    <mergeCell ref="A31:I31"/>
    <mergeCell ref="A32:L32"/>
    <mergeCell ref="A44:I44"/>
    <mergeCell ref="A45:I45"/>
    <mergeCell ref="A46:I46"/>
    <mergeCell ref="A47:I47"/>
    <mergeCell ref="B4:B6"/>
    <mergeCell ref="B12:B17"/>
    <mergeCell ref="B23:B28"/>
    <mergeCell ref="B34:B43"/>
    <mergeCell ref="C4:C6"/>
    <mergeCell ref="C12:C17"/>
    <mergeCell ref="C23:C27"/>
    <mergeCell ref="C34:C43"/>
    <mergeCell ref="D34:D36"/>
    <mergeCell ref="E34:E36"/>
    <mergeCell ref="J23:J24"/>
    <mergeCell ref="J34:J36"/>
    <mergeCell ref="L12:L13"/>
    <mergeCell ref="L23:L24"/>
    <mergeCell ref="L34:L36"/>
  </mergeCells>
  <pageMargins left="0.314583333333333" right="0.75" top="0.786805555555556" bottom="1" header="0.5" footer="0.5"/>
  <pageSetup paperSize="9" scale="23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附件-报价单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 睿</dc:creator>
  <cp:lastModifiedBy>zhuchen</cp:lastModifiedBy>
  <dcterms:created xsi:type="dcterms:W3CDTF">2024-04-11T00:27:00Z</dcterms:created>
  <dcterms:modified xsi:type="dcterms:W3CDTF">2026-07-31T08:03:59Z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008279938B87421D81DD9BE667F2FAA4_13</vt:lpwstr>
  </property>
  <property fmtid="{D5CDD505-2E9C-101B-9397-08002B2CF9AE}" pid="4" name="CalculationRule">
    <vt:i4>0</vt:i4>
  </property>
</Properties>
</file>