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xwechat_files\zhuhualei_3ae8\msg\file\2026-08\"/>
    </mc:Choice>
  </mc:AlternateContent>
  <bookViews>
    <workbookView windowWidth="21094" windowHeight="9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87BF99B34B5F4F4AACEFB95C1455FB1A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7348855" y="1473200"/>
          <a:ext cx="7941310" cy="4953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4F716CD140BD4CEE8BB7C534E7D7157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344410" y="1913255"/>
          <a:ext cx="3429000" cy="22155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13B65EA4D1B348C7BAECE7D3ABCEBCD4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348855" y="2362200"/>
          <a:ext cx="3015615" cy="12788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" name="ID_567F7C766ADA4066926C231E4E87796C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348855" y="7280910"/>
          <a:ext cx="2247900" cy="29121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" name="ID_20FA98F8B6634443BB862AC14EA1DC4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348855" y="8378190"/>
          <a:ext cx="7867650" cy="375285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<sst xmlns="http://schemas.openxmlformats.org/spreadsheetml/2006/main" count="81" uniqueCount="65">
  <si>
    <t>阜阳颍州坊七夕/教师节活动报价清单</t>
  </si>
  <si>
    <t>投标单位</t>
  </si>
  <si>
    <t>联系方式</t>
  </si>
  <si>
    <t>序号</t>
  </si>
  <si>
    <t>项目</t>
  </si>
  <si>
    <t>材质</t>
  </si>
  <si>
    <t>单位</t>
  </si>
  <si>
    <t>数量</t>
  </si>
  <si>
    <t>单价</t>
  </si>
  <si>
    <t>天数</t>
  </si>
  <si>
    <t>金额</t>
  </si>
  <si>
    <t>备注</t>
  </si>
  <si>
    <t>桁架</t>
  </si>
  <si>
    <t>含喷绘</t>
  </si>
  <si>
    <t>平方</t>
  </si>
  <si>
    <t>立牌</t>
  </si>
  <si>
    <t>个</t>
  </si>
  <si>
    <t>花船包装</t>
  </si>
  <si>
    <t>自有船，需按照方案图片1:1制作，不含大花</t>
  </si>
  <si>
    <t>组</t>
  </si>
  <si>
    <t>月亮灯膜</t>
  </si>
  <si>
    <t>自有架子，3m更换软膜灯箱布</t>
  </si>
  <si>
    <t>张</t>
  </si>
  <si>
    <t>pvc</t>
  </si>
  <si>
    <t>1cm</t>
  </si>
  <si>
    <t>太阳能灯带</t>
  </si>
  <si>
    <t>米</t>
  </si>
  <si>
    <t>代金券</t>
  </si>
  <si>
    <t>印刷</t>
  </si>
  <si>
    <t>元</t>
  </si>
  <si>
    <t>据实结算</t>
  </si>
  <si>
    <t>古风巡游</t>
  </si>
  <si>
    <t>1女，4男，古装（含头饰、假发）</t>
  </si>
  <si>
    <t>位</t>
  </si>
  <si>
    <t>巡游结束后配合月老跳舞 19:00-22:00</t>
  </si>
  <si>
    <t>竹竿坐轿包装</t>
  </si>
  <si>
    <t>套</t>
  </si>
  <si>
    <t>使用仿真花、红绸布、灯笼等道具</t>
  </si>
  <si>
    <t>月老劲舞摇</t>
  </si>
  <si>
    <t>男生，古装（含头饰、假发）</t>
  </si>
  <si>
    <t>高颜值男生，身高180以上，会跳舞 19:00-22:00</t>
  </si>
  <si>
    <t>戏台演出</t>
  </si>
  <si>
    <t>乐队</t>
  </si>
  <si>
    <t>19:00-22:00现场演绎经典年代情歌</t>
  </si>
  <si>
    <t>歌手，男女各一（需兼主持互动）</t>
  </si>
  <si>
    <t>双十五音响</t>
  </si>
  <si>
    <t>4个面光灯+灯柱</t>
  </si>
  <si>
    <t>互动点位</t>
  </si>
  <si>
    <t>单身汪气球</t>
  </si>
  <si>
    <t>兼职</t>
  </si>
  <si>
    <t>18:00-21:00</t>
  </si>
  <si>
    <t>拖拉机包装</t>
  </si>
  <si>
    <t>杯装冰封玫瑰</t>
  </si>
  <si>
    <t>兼职，含妆造</t>
  </si>
  <si>
    <t>短视频</t>
  </si>
  <si>
    <t>条</t>
  </si>
  <si>
    <t>视频/照片</t>
  </si>
  <si>
    <t>直播</t>
  </si>
  <si>
    <t>每天2个小时</t>
  </si>
  <si>
    <t>天</t>
  </si>
  <si>
    <t>备用金</t>
  </si>
  <si>
    <t>合计</t>
  </si>
  <si>
    <t>税金   %</t>
  </si>
  <si>
    <t>总计</t>
  </si>
  <si>
    <t>*以上报价为预算清单，若项目有增减，按实际使用的材料和数量计算。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</si>
</sst>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9">
    <font>
      <sz val="11"/>
      <color theme="1"/>
      <name val="宋体"/>
      <charset val="134"/>
      <scheme val="minor"/>
    </font>
    <font>
      <sz val="18"/>
      <name val="微软雅黑"/>
      <charset val="134"/>
    </font>
    <font>
      <b/>
      <sz val="10"/>
      <color theme="1" tint="0.249977111117893"/>
      <name val="微软雅黑"/>
      <charset val="134"/>
    </font>
    <font>
      <b/>
      <sz val="10"/>
      <color theme="1" tint="0.0499893185216834"/>
      <name val="微软雅黑"/>
      <charset val="134"/>
    </font>
    <font>
      <b/>
      <sz val="10"/>
      <color rgb="FF000000"/>
      <name val="微软雅黑"/>
      <charset val="134"/>
    </font>
    <font>
      <b/>
      <sz val="10"/>
      <color theme="1"/>
      <name val="微软雅黑"/>
      <charset val="134"/>
    </font>
    <font>
      <sz val="8"/>
      <name val="微软雅黑"/>
      <charset val="134"/>
    </font>
    <font>
      <b/>
      <sz val="12"/>
      <name val="微软雅黑"/>
      <charset val="134"/>
    </font>
    <font>
      <b/>
      <sz val="12"/>
      <color rgb="FFE1353B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7" borderId="13" applyNumberFormat="0" applyAlignment="0" applyProtection="0">
      <alignment vertical="center"/>
    </xf>
    <xf numFmtId="0" fontId="19" fillId="7" borderId="12" applyNumberFormat="0" applyAlignment="0" applyProtection="0">
      <alignment vertical="center"/>
    </xf>
    <xf numFmtId="0" fontId="20" fillId="8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</cellStyleXfs>
  <cellXfs count="3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2" fillId="4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" fontId="5" fillId="3" borderId="1" xfId="0" applyNumberFormat="1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4" borderId="1" xfId="49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4" fontId="7" fillId="3" borderId="1" xfId="0" applyNumberFormat="1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" fontId="8" fillId="2" borderId="1" xfId="0" applyNumberFormat="1" applyFont="1" applyFill="1" applyBorder="1" applyAlignment="1">
      <alignment vertical="center"/>
    </xf>
    <xf numFmtId="4" fontId="8" fillId="2" borderId="1" xfId="0" applyNumberFormat="1" applyFont="1" applyFill="1" applyBorder="1" applyAlignment="1">
      <alignment horizontal="center" vertical="center"/>
    </xf>
    <xf numFmtId="4" fontId="8" fillId="2" borderId="2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NumberFormat="1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5" Type="http://schemas.openxmlformats.org/officeDocument/2006/relationships/image" Target="media/image5.pn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1"/>
  <sheetViews>
    <sheetView tabSelected="1" zoomScale="115" zoomScaleNormal="115" workbookViewId="0">
      <selection activeCell="B6" sqref="B6"/>
    </sheetView>
  </sheetViews>
  <sheetFormatPr defaultColWidth="8.61261261261261" defaultRowHeight="14.1"/>
  <cols>
    <col min="1" max="9" width="15.2882882882883" customWidth="1"/>
  </cols>
  <sheetData>
    <row r="1" ht="24.8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55" spans="1:9">
      <c r="A2" s="2" t="s">
        <v>1</v>
      </c>
      <c r="B2" s="3"/>
      <c r="C2" s="3"/>
      <c r="D2" s="2" t="s">
        <v>2</v>
      </c>
      <c r="E2" s="4"/>
      <c r="F2" s="4"/>
      <c r="G2" s="4"/>
      <c r="H2" s="4"/>
      <c r="I2" s="5"/>
    </row>
    <row r="3" ht="14.55" spans="1:9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8</v>
      </c>
      <c r="G3" s="8" t="s">
        <v>9</v>
      </c>
      <c r="H3" s="9" t="s">
        <v>10</v>
      </c>
      <c r="I3" s="10" t="s">
        <v>11</v>
      </c>
    </row>
    <row r="4" spans="1:9">
      <c r="A4" s="11">
        <v>1</v>
      </c>
      <c r="B4" s="12" t="s">
        <v>12</v>
      </c>
      <c r="C4" s="12" t="s">
        <v>13</v>
      </c>
      <c r="D4" s="13" t="s">
        <v>14</v>
      </c>
      <c r="E4" s="14">
        <v>24</v>
      </c>
      <c r="F4" s="15"/>
      <c r="G4" s="16">
        <v>1</v>
      </c>
      <c r="H4" s="14">
        <f t="shared" ref="H4:H24" si="0">E4*F4*G4</f>
        <v>0</v>
      </c>
      <c r="I4" s="17"/>
    </row>
    <row r="5" spans="1:9">
      <c r="A5" s="11">
        <v>2</v>
      </c>
      <c r="B5" s="12" t="s">
        <v>15</v>
      </c>
      <c r="C5" s="12"/>
      <c r="D5" s="13" t="s">
        <v>16</v>
      </c>
      <c r="E5" s="14">
        <v>2</v>
      </c>
      <c r="F5" s="15"/>
      <c r="G5" s="16">
        <v>1</v>
      </c>
      <c r="H5" s="14">
        <f t="shared" si="0"/>
        <v>0</v>
      </c>
      <c r="I5" s="17"/>
    </row>
    <row r="6" ht="34.7" spans="1:9">
      <c r="A6" s="11">
        <v>3</v>
      </c>
      <c r="B6" s="12" t="s">
        <v>17</v>
      </c>
      <c r="C6" s="12" t="s">
        <v>18</v>
      </c>
      <c r="D6" s="13" t="s">
        <v>19</v>
      </c>
      <c r="E6" s="14">
        <v>1</v>
      </c>
      <c r="F6" s="15"/>
      <c r="G6" s="16">
        <v>1</v>
      </c>
      <c r="H6" s="14">
        <f t="shared" si="0"/>
        <v>0</v>
      </c>
      <c r="I6" s="17" t="str">
        <f>_xlfn.DISPIMG("ID_87BF99B34B5F4F4AACEFB95C1455FB1A",1)</f>
        <v>=DISPIMG("ID_87BF99B34B5F4F4AACEFB95C1455FB1A",1)</v>
      </c>
    </row>
    <row r="7" ht="55.25" spans="1:9">
      <c r="A7" s="11">
        <v>4</v>
      </c>
      <c r="B7" s="12" t="s">
        <v>20</v>
      </c>
      <c r="C7" s="12" t="s">
        <v>21</v>
      </c>
      <c r="D7" s="13" t="s">
        <v>22</v>
      </c>
      <c r="E7" s="14">
        <v>1</v>
      </c>
      <c r="F7" s="15"/>
      <c r="G7" s="16">
        <v>1</v>
      </c>
      <c r="H7" s="14">
        <f t="shared" si="0"/>
        <v>0</v>
      </c>
      <c r="I7" s="14" t="str">
        <f>_xlfn.DISPIMG("ID_4F716CD140BD4CEE8BB7C534E7D71574",1)</f>
        <v>=DISPIMG("ID_4F716CD140BD4CEE8BB7C534E7D71574",1)</v>
      </c>
    </row>
    <row r="8" ht="20.95" spans="1:9">
      <c r="A8" s="11">
        <v>5</v>
      </c>
      <c r="B8" s="12" t="s">
        <v>23</v>
      </c>
      <c r="C8" s="12" t="s">
        <v>24</v>
      </c>
      <c r="D8" s="13" t="s">
        <v>14</v>
      </c>
      <c r="E8" s="14">
        <v>80</v>
      </c>
      <c r="F8" s="15"/>
      <c r="G8" s="16">
        <v>1</v>
      </c>
      <c r="H8" s="14">
        <f t="shared" si="0"/>
        <v>0</v>
      </c>
      <c r="I8" s="14" t="str">
        <f>_xlfn.DISPIMG("ID_13B65EA4D1B348C7BAECE7D3ABCEBCD4",1)</f>
        <v>=DISPIMG("ID_13B65EA4D1B348C7BAECE7D3ABCEBCD4",1)</v>
      </c>
    </row>
    <row r="9" spans="1:9">
      <c r="A9" s="11">
        <v>6</v>
      </c>
      <c r="B9" s="12" t="s">
        <v>25</v>
      </c>
      <c r="C9" s="12"/>
      <c r="D9" s="13" t="s">
        <v>26</v>
      </c>
      <c r="E9" s="14">
        <v>80</v>
      </c>
      <c r="F9" s="15"/>
      <c r="G9" s="16">
        <v>1</v>
      </c>
      <c r="H9" s="14">
        <f t="shared" si="0"/>
        <v>0</v>
      </c>
      <c r="I9" s="14"/>
    </row>
    <row r="10" spans="1:9">
      <c r="A10" s="11">
        <v>7</v>
      </c>
      <c r="B10" s="12" t="s">
        <v>27</v>
      </c>
      <c r="C10" s="12" t="s">
        <v>28</v>
      </c>
      <c r="D10" s="13" t="s">
        <v>22</v>
      </c>
      <c r="E10" s="14">
        <v>106</v>
      </c>
      <c r="F10" s="15"/>
      <c r="G10" s="16">
        <v>1</v>
      </c>
      <c r="H10" s="14">
        <f t="shared" si="0"/>
        <v>0</v>
      </c>
      <c r="I10" s="14"/>
    </row>
    <row r="11" spans="1:9">
      <c r="A11" s="11">
        <v>8</v>
      </c>
      <c r="B11" s="12" t="s">
        <v>27</v>
      </c>
      <c r="C11" s="12"/>
      <c r="D11" s="13" t="s">
        <v>29</v>
      </c>
      <c r="E11" s="14">
        <v>1</v>
      </c>
      <c r="F11" s="15">
        <v>2450</v>
      </c>
      <c r="G11" s="16">
        <v>1</v>
      </c>
      <c r="H11" s="14">
        <f t="shared" si="0"/>
        <v>2450</v>
      </c>
      <c r="I11" s="14" t="s">
        <v>30</v>
      </c>
    </row>
    <row r="12" ht="23.15" spans="1:9">
      <c r="A12" s="11">
        <v>9</v>
      </c>
      <c r="B12" s="18" t="s">
        <v>31</v>
      </c>
      <c r="C12" s="12" t="s">
        <v>32</v>
      </c>
      <c r="D12" s="12" t="s">
        <v>33</v>
      </c>
      <c r="E12" s="14">
        <v>5</v>
      </c>
      <c r="F12" s="15"/>
      <c r="G12" s="16">
        <v>1</v>
      </c>
      <c r="H12" s="14">
        <f t="shared" si="0"/>
        <v>0</v>
      </c>
      <c r="I12" s="17" t="s">
        <v>34</v>
      </c>
    </row>
    <row r="13" ht="23.15" spans="1:9">
      <c r="A13" s="11">
        <v>10</v>
      </c>
      <c r="B13" s="19"/>
      <c r="C13" s="12" t="s">
        <v>35</v>
      </c>
      <c r="D13" s="12" t="s">
        <v>36</v>
      </c>
      <c r="E13" s="14">
        <v>1</v>
      </c>
      <c r="F13" s="15"/>
      <c r="G13" s="16">
        <v>1</v>
      </c>
      <c r="H13" s="14">
        <f t="shared" si="0"/>
        <v>0</v>
      </c>
      <c r="I13" s="17" t="s">
        <v>37</v>
      </c>
    </row>
    <row r="14" ht="34.7" spans="1:9">
      <c r="A14" s="11">
        <v>11</v>
      </c>
      <c r="B14" s="12" t="s">
        <v>38</v>
      </c>
      <c r="C14" s="12" t="s">
        <v>39</v>
      </c>
      <c r="D14" s="12" t="s">
        <v>33</v>
      </c>
      <c r="E14" s="14">
        <v>4</v>
      </c>
      <c r="F14" s="15"/>
      <c r="G14" s="16">
        <v>1</v>
      </c>
      <c r="H14" s="14">
        <f t="shared" si="0"/>
        <v>0</v>
      </c>
      <c r="I14" s="17" t="s">
        <v>40</v>
      </c>
    </row>
    <row r="15" ht="22" customHeight="1" spans="1:9">
      <c r="A15" s="11">
        <v>12</v>
      </c>
      <c r="B15" s="18" t="s">
        <v>41</v>
      </c>
      <c r="C15" s="12" t="s">
        <v>42</v>
      </c>
      <c r="D15" s="12" t="s">
        <v>33</v>
      </c>
      <c r="E15" s="12">
        <v>3</v>
      </c>
      <c r="F15" s="12"/>
      <c r="G15" s="16">
        <v>1</v>
      </c>
      <c r="H15" s="14">
        <f t="shared" si="0"/>
        <v>0</v>
      </c>
      <c r="I15" s="18" t="s">
        <v>43</v>
      </c>
    </row>
    <row r="16" ht="23.15" spans="1:9">
      <c r="A16" s="11">
        <v>13</v>
      </c>
      <c r="B16" s="20"/>
      <c r="C16" s="12" t="s">
        <v>44</v>
      </c>
      <c r="D16" s="12" t="s">
        <v>33</v>
      </c>
      <c r="E16" s="12">
        <v>2</v>
      </c>
      <c r="F16" s="12"/>
      <c r="G16" s="16">
        <v>1</v>
      </c>
      <c r="H16" s="14">
        <f t="shared" si="0"/>
        <v>0</v>
      </c>
      <c r="I16" s="20"/>
    </row>
    <row r="17" spans="1:9">
      <c r="A17" s="11">
        <v>14</v>
      </c>
      <c r="B17" s="20"/>
      <c r="C17" s="12" t="s">
        <v>45</v>
      </c>
      <c r="D17" s="12" t="s">
        <v>19</v>
      </c>
      <c r="E17" s="12">
        <v>1</v>
      </c>
      <c r="F17" s="12"/>
      <c r="G17" s="16">
        <v>1</v>
      </c>
      <c r="H17" s="14">
        <f t="shared" si="0"/>
        <v>0</v>
      </c>
      <c r="I17" s="20"/>
    </row>
    <row r="18" spans="1:9">
      <c r="A18" s="11">
        <v>16</v>
      </c>
      <c r="B18" s="19"/>
      <c r="C18" s="12" t="s">
        <v>46</v>
      </c>
      <c r="D18" s="12" t="s">
        <v>19</v>
      </c>
      <c r="E18" s="12">
        <v>2</v>
      </c>
      <c r="F18" s="12"/>
      <c r="G18" s="16">
        <v>1</v>
      </c>
      <c r="H18" s="14">
        <f>E18*F18*G18</f>
        <v>0</v>
      </c>
      <c r="I18" s="19"/>
    </row>
    <row r="19" ht="34.7" spans="1:9">
      <c r="A19" s="11">
        <v>17</v>
      </c>
      <c r="B19" s="20" t="s">
        <v>47</v>
      </c>
      <c r="C19" s="12" t="s">
        <v>48</v>
      </c>
      <c r="D19" s="13" t="s">
        <v>16</v>
      </c>
      <c r="E19" s="14">
        <v>100</v>
      </c>
      <c r="F19" s="15"/>
      <c r="G19" s="16">
        <v>1</v>
      </c>
      <c r="H19" s="14">
        <f>E19*F19*G19</f>
        <v>0</v>
      </c>
      <c r="I19" s="12" t="str">
        <f>_xlfn.DISPIMG("ID_567F7C766ADA4066926C231E4E87796C",1)</f>
        <v>=DISPIMG("ID_567F7C766ADA4066926C231E4E87796C",1)</v>
      </c>
    </row>
    <row r="20" spans="1:9">
      <c r="A20" s="11">
        <v>18</v>
      </c>
      <c r="B20" s="19"/>
      <c r="C20" s="12" t="s">
        <v>49</v>
      </c>
      <c r="D20" s="13" t="s">
        <v>33</v>
      </c>
      <c r="E20" s="14">
        <v>1</v>
      </c>
      <c r="F20" s="15"/>
      <c r="G20" s="16">
        <v>1</v>
      </c>
      <c r="H20" s="14">
        <f>E20*F20*G20</f>
        <v>0</v>
      </c>
      <c r="I20" s="12" t="s">
        <v>50</v>
      </c>
    </row>
    <row r="21" spans="1:9">
      <c r="A21" s="11">
        <v>19</v>
      </c>
      <c r="B21" s="20" t="s">
        <v>47</v>
      </c>
      <c r="C21" s="12" t="s">
        <v>51</v>
      </c>
      <c r="D21" s="13" t="s">
        <v>19</v>
      </c>
      <c r="E21" s="14">
        <v>1</v>
      </c>
      <c r="F21" s="15"/>
      <c r="G21" s="16">
        <v>1</v>
      </c>
      <c r="H21" s="14">
        <f>E21*F21*G21</f>
        <v>0</v>
      </c>
      <c r="I21" s="12"/>
    </row>
    <row r="22" ht="23.45" spans="1:9">
      <c r="A22" s="11">
        <v>20</v>
      </c>
      <c r="B22" s="20"/>
      <c r="C22" s="12" t="s">
        <v>52</v>
      </c>
      <c r="D22" s="13" t="s">
        <v>16</v>
      </c>
      <c r="E22" s="14">
        <v>100</v>
      </c>
      <c r="F22" s="15"/>
      <c r="G22" s="16">
        <v>1</v>
      </c>
      <c r="H22" s="14">
        <f>E22*F22*G22</f>
        <v>0</v>
      </c>
      <c r="I22" s="12" t="str">
        <f>_xlfn.DISPIMG("ID_20FA98F8B6634443BB862AC14EA1DC40",1)</f>
        <v>=DISPIMG("ID_20FA98F8B6634443BB862AC14EA1DC40",1)</v>
      </c>
    </row>
    <row r="23" spans="1:9">
      <c r="A23" s="11">
        <v>21</v>
      </c>
      <c r="B23" s="19"/>
      <c r="C23" s="12" t="s">
        <v>53</v>
      </c>
      <c r="D23" s="12" t="s">
        <v>33</v>
      </c>
      <c r="E23" s="12">
        <v>1</v>
      </c>
      <c r="F23" s="12"/>
      <c r="G23" s="16">
        <v>1</v>
      </c>
      <c r="H23" s="14">
        <f>E23*F23*G23</f>
        <v>0</v>
      </c>
      <c r="I23" s="12" t="s">
        <v>50</v>
      </c>
    </row>
    <row r="24" spans="1:9">
      <c r="A24" s="11">
        <v>22</v>
      </c>
      <c r="B24" s="19" t="s">
        <v>54</v>
      </c>
      <c r="C24" s="12"/>
      <c r="D24" s="13" t="s">
        <v>55</v>
      </c>
      <c r="E24" s="14">
        <v>2</v>
      </c>
      <c r="F24" s="15"/>
      <c r="G24" s="16">
        <v>1</v>
      </c>
      <c r="H24" s="14">
        <f t="shared" ref="H24:H26" si="1">E24*F24*G24</f>
        <v>0</v>
      </c>
      <c r="I24" s="12"/>
    </row>
    <row r="25" spans="1:9">
      <c r="A25" s="11">
        <v>23</v>
      </c>
      <c r="B25" s="19" t="s">
        <v>56</v>
      </c>
      <c r="C25" s="12"/>
      <c r="D25" s="13" t="s">
        <v>55</v>
      </c>
      <c r="E25" s="14">
        <v>1</v>
      </c>
      <c r="F25" s="15"/>
      <c r="G25" s="16">
        <v>2</v>
      </c>
      <c r="H25" s="14">
        <f t="shared" si="1"/>
        <v>0</v>
      </c>
      <c r="I25" s="12"/>
    </row>
    <row r="26" spans="1:9">
      <c r="A26" s="11">
        <v>24</v>
      </c>
      <c r="B26" s="12" t="s">
        <v>57</v>
      </c>
      <c r="C26" s="12" t="s">
        <v>58</v>
      </c>
      <c r="D26" s="13" t="s">
        <v>59</v>
      </c>
      <c r="E26" s="14">
        <v>1</v>
      </c>
      <c r="F26" s="15"/>
      <c r="G26" s="16">
        <v>2</v>
      </c>
      <c r="H26" s="14">
        <f t="shared" si="1"/>
        <v>0</v>
      </c>
      <c r="I26" s="12"/>
    </row>
    <row r="27" spans="1:9">
      <c r="A27" s="11">
        <v>25</v>
      </c>
      <c r="B27" s="12" t="s">
        <v>60</v>
      </c>
      <c r="C27" s="12"/>
      <c r="D27" s="13"/>
      <c r="E27" s="14">
        <v>1</v>
      </c>
      <c r="F27" s="15">
        <v>1000</v>
      </c>
      <c r="G27" s="16">
        <v>1</v>
      </c>
      <c r="H27" s="15">
        <v>1000</v>
      </c>
      <c r="I27" s="12"/>
    </row>
    <row r="28" ht="17.1" spans="1:9">
      <c r="A28" s="21" t="s">
        <v>61</v>
      </c>
      <c r="B28" s="22"/>
      <c r="C28" s="22"/>
      <c r="D28" s="22"/>
      <c r="E28" s="23"/>
      <c r="F28" s="24"/>
      <c r="G28" s="24"/>
      <c r="H28" s="25">
        <f>SUM(H4:H27)</f>
        <v>3450</v>
      </c>
      <c r="I28" s="26"/>
    </row>
    <row r="29" ht="17.1" spans="1:9">
      <c r="A29" s="21" t="s">
        <v>62</v>
      </c>
      <c r="B29" s="22"/>
      <c r="C29" s="22"/>
      <c r="D29" s="22"/>
      <c r="E29" s="23"/>
      <c r="F29" s="24"/>
      <c r="G29" s="24"/>
      <c r="H29" s="25">
        <f>H28*1%</f>
        <v>34.5</v>
      </c>
      <c r="I29" s="26"/>
    </row>
    <row r="30" ht="17.1" spans="1:9">
      <c r="A30" s="27" t="s">
        <v>63</v>
      </c>
      <c r="B30" s="28"/>
      <c r="C30" s="28"/>
      <c r="D30" s="28"/>
      <c r="E30" s="29"/>
      <c r="F30" s="30"/>
      <c r="G30" s="30"/>
      <c r="H30" s="31">
        <f>SUM(H28:H29)</f>
        <v>3484.5</v>
      </c>
      <c r="I30" s="32"/>
    </row>
    <row r="31" ht="17.1" spans="1:9">
      <c r="A31" s="33" t="s">
        <v>64</v>
      </c>
      <c r="B31" s="33"/>
      <c r="C31" s="33"/>
      <c r="D31" s="33"/>
      <c r="E31" s="33"/>
      <c r="F31" s="33"/>
      <c r="G31" s="34"/>
      <c r="H31" s="33"/>
      <c r="I31" s="35"/>
    </row>
  </sheetData>
  <mergeCells count="12">
    <mergeCell ref="A1:I1"/>
    <mergeCell ref="B2:C2"/>
    <mergeCell ref="E2:H2"/>
    <mergeCell ref="A28:E28"/>
    <mergeCell ref="A29:E29"/>
    <mergeCell ref="A30:E30"/>
    <mergeCell ref="A31:I31"/>
    <mergeCell ref="B12:B13"/>
    <mergeCell ref="B15:B18"/>
    <mergeCell ref="B19:B20"/>
    <mergeCell ref="B21:B23"/>
    <mergeCell ref="I15:I1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zhl</dc:creator>
  <cp:lastModifiedBy>朱金涛</cp:lastModifiedBy>
  <dcterms:created xsi:type="dcterms:W3CDTF">2026-08-07T02:02:00Z</dcterms:created>
  <dcterms:modified xsi:type="dcterms:W3CDTF">2026-08-07T03:12:04Z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A82A3E5CDEFF4E0994720D65D41B12C3_13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