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Height="17655"/>
  </bookViews>
  <sheets>
    <sheet name="慢闪市集搭建及执行清单" sheetId="1" r:id="rId1"/>
  </sheets>
  <definedNames>
    <definedName name="_xlnm.Print_Area" localSheetId="0">慢闪市集搭建及执行清单!$A$1:$I$21</definedName>
    <definedName name="_xlnm._FilterDatabase" localSheetId="0" hidden="1">慢闪市集搭建及执行清单!$D$4:$D$6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7" name="ID_ED234ABC5425453DAAF9AC67905DFC6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90860" y="2215515"/>
          <a:ext cx="1083945" cy="7658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CC9E5D77CFB940088CBDF6171FE697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207625" y="8775700"/>
          <a:ext cx="8572500" cy="10525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81CCCB4529F24FD7BED9B418B0A14DFA"/>
        <xdr:cNvPicPr>
          <a:picLocks noChangeAspect="1"/>
        </xdr:cNvPicPr>
      </xdr:nvPicPr>
      <xdr:blipFill>
        <a:blip r:embed="rId3"/>
        <a:srcRect t="36071"/>
        <a:stretch>
          <a:fillRect/>
        </a:stretch>
      </xdr:blipFill>
      <xdr:spPr>
        <a:xfrm>
          <a:off x="10522585" y="7856855"/>
          <a:ext cx="1378585" cy="8788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" name="ID_4E1B2BD77E364FAFBC19DD95DFE9A84E"/>
        <xdr:cNvPicPr>
          <a:picLocks noChangeAspect="1"/>
        </xdr:cNvPicPr>
      </xdr:nvPicPr>
      <xdr:blipFill>
        <a:blip r:embed="rId3"/>
        <a:srcRect t="36071"/>
        <a:stretch>
          <a:fillRect/>
        </a:stretch>
      </xdr:blipFill>
      <xdr:spPr>
        <a:xfrm>
          <a:off x="10598785" y="12268200"/>
          <a:ext cx="1378585" cy="8788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7B1DA5ACA09248EFA42E5C8CB708478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07625" y="13157200"/>
          <a:ext cx="9505950" cy="8820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65C71DC148B44ADBAF46017B47F172E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337800" y="20868005"/>
          <a:ext cx="1547495" cy="107188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<sst xmlns="http://schemas.openxmlformats.org/spreadsheetml/2006/main" count="72" uniqueCount="52">
  <si>
    <t>慢闪市集搭建及执行清单</t>
  </si>
  <si>
    <t>甲方：芜湖滨江文旅投资运营有限公司
（报价单位全称）：
公司办公地址：
联系人：
联系电话：</t>
  </si>
  <si>
    <t>序号</t>
  </si>
  <si>
    <t>项目</t>
  </si>
  <si>
    <t>材质/说明</t>
  </si>
  <si>
    <t>数量</t>
  </si>
  <si>
    <t>单位</t>
  </si>
  <si>
    <t>单价</t>
  </si>
  <si>
    <t>小计</t>
  </si>
  <si>
    <t>方式</t>
  </si>
  <si>
    <t>备注</t>
  </si>
  <si>
    <t>门头字</t>
  </si>
  <si>
    <t>材质：金属背发光 / 实心立体字质感，哑光炭灰氟碳烤漆
尺寸240cm长*35cm宽*3cm（厚）</t>
  </si>
  <si>
    <t>项</t>
  </si>
  <si>
    <t>采购</t>
  </si>
  <si>
    <t>电动葫芦</t>
  </si>
  <si>
    <t>钢丝绳长：30米
直径：6mm
单绳起掉：600kg
电机功率：3000W
承重：1.5吨
需包含相关配件，可将吊幔升起和降落</t>
  </si>
  <si>
    <t>套</t>
  </si>
  <si>
    <t>吊幔</t>
  </si>
  <si>
    <t>材质：双喷布，双面UV
尺寸150cm宽*1800cm长
含160cm不锈钢横杆</t>
  </si>
  <si>
    <t>个</t>
  </si>
  <si>
    <t>钢丝绳长：30米
直径：6mm
单绳起掉：600kg
电机功率：3000W
承重：1.5吨
需包含相关配件可以升降下方闭气气模的装置</t>
  </si>
  <si>
    <t>定制气模及气体和人员维护</t>
  </si>
  <si>
    <t>画面：序
材质：PVC气模闭气
尺寸：长度300cm等比
此项需要包含气模跑气后安排人员前往充气打气</t>
  </si>
  <si>
    <t>背景画面</t>
  </si>
  <si>
    <t>材质：550黑底喷绘，钢结构背架
画面尺寸：12m*2.8
钢结构尺寸：12m*2.8，壁厚：1mm</t>
  </si>
  <si>
    <t>电源电线及相关配件</t>
  </si>
  <si>
    <t>变压器*2，电箱*1，电线2.5平方阻燃电线*200米及相关所需配件</t>
  </si>
  <si>
    <t>用于公区装置，据实结算</t>
  </si>
  <si>
    <t>五孔10A插座：24只（明装插座面板，不要暗装款）
明装插座底盒：24个（明装塑料盒，匹配明装面板）
阻燃2.5平方电线，200米
配电箱（明装空开盒）1套
空气开关：
- 总开：2P 32A 空开 1只
- 插座回路：2P 20A漏电保护器（漏保）2只
PVC明装线槽200米
线槽直接、线槽弯头、三通、线槽堵头
膨胀管+自攻螺丝：固定线槽、明装底盒
电线压线帽 / 接线端子：插座盒内接线，禁止胶布缠绕长期使用
扎带、绝缘电工胶带</t>
  </si>
  <si>
    <t>用于商户经营需求，据实结算
墙面绿色为现状插座</t>
  </si>
  <si>
    <t>运输安装高空作业一切车辆</t>
  </si>
  <si>
    <t>物料运输、登高车、升降车等（包干）</t>
  </si>
  <si>
    <t>/</t>
  </si>
  <si>
    <t>人工费</t>
  </si>
  <si>
    <t>现场安装人工费（含综合工种）</t>
  </si>
  <si>
    <t>含进撤场搬运安装搭建等一切相关人员（美工，电工，技术工等）</t>
  </si>
  <si>
    <t>招商商务资源</t>
  </si>
  <si>
    <t>根据六大业态要求进行品牌沟通与落地：
序·饮|咖啡/果汁/茶饮/酒等；序·甜|烘焙/甜品；序·食|地方风物/创意料理；序·生|绿植鲜花/家居美学；序·伴|宠物用品；序·读|书店文创
零售业态销售营业额扣点不少于5%提供给甲方
餐饮业态销售营业额不少于8%提供给甲方
需使用我方统一收银系统</t>
  </si>
  <si>
    <t>需要提供具体名单及介绍，不少于15家，为期6个月，提供的品牌则视为同意参与此次项目，过程中如有调整需甲方同意,详见招标文件。</t>
  </si>
  <si>
    <t>不含月度运营管理和税合计（元）：</t>
  </si>
  <si>
    <t>税率6%</t>
  </si>
  <si>
    <t>不含月度现场运营管理、含税总计（元）：</t>
  </si>
  <si>
    <t>现场运营执行管理</t>
  </si>
  <si>
    <t>六个月（具体时间以甲方要求为准）
全面负责复合型主理人空间整体运营执行管理，统筹现场销售转化、客户服务与售后跟进、入驻商户日常管理、自媒体内容策划运营、现场主题活动策划执行、重点节庆节点活动策划等全维度工作，实现空间人气、商户协同、品牌传播与经营效益一体化提升</t>
  </si>
  <si>
    <t>月</t>
  </si>
  <si>
    <r>
      <rPr>
        <sz val="10"/>
        <rFont val="微软雅黑"/>
        <charset val="134"/>
      </rPr>
      <t xml:space="preserve">根据实际需求运营时间内每天不少于3人现场运营执行，需要提供运营方案，包括商户管理、媒体运营、节点计划等
</t>
    </r>
    <r>
      <rPr>
        <b/>
        <sz val="10"/>
        <rFont val="微软雅黑"/>
        <charset val="134"/>
      </rPr>
      <t>此项费用付款单独按月核算，当月薪资于次月进行结算发放。</t>
    </r>
  </si>
  <si>
    <t>不含税合计（元）：</t>
  </si>
  <si>
    <t>含税总计（元）：</t>
  </si>
  <si>
    <t>（报价单位全称 盖章）</t>
  </si>
  <si>
    <t>（日期）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</si>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</sst>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&quot;￥&quot;#,##0.00_);[Red]\(&quot;￥&quot;#,##0.00\)"/>
  </numFmts>
  <fonts count="32"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b/>
      <sz val="26"/>
      <name val="微软雅黑"/>
      <charset val="134"/>
    </font>
    <font>
      <b/>
      <sz val="1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/>
        <bgColor rgb="FFD6E4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6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8" borderId="14" applyNumberFormat="0" applyAlignment="0" applyProtection="0">
      <alignment vertical="center"/>
    </xf>
    <xf numFmtId="0" fontId="23" fillId="9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0" fillId="2" borderId="0" xfId="0" applyFill="1" applyBorder="1"/>
    <xf numFmtId="0" fontId="1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Fill="1" applyBorder="1"/>
    <xf numFmtId="0" fontId="2" fillId="3" borderId="0" xfId="0" applyFont="1" applyFill="1" applyBorder="1"/>
    <xf numFmtId="7" fontId="0" fillId="0" borderId="0" xfId="0" applyNumberFormat="1"/>
    <xf numFmtId="176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3" fillId="0" borderId="0" xfId="0" applyFont="1" applyFill="1" applyAlignment="1">
      <alignment horizontal="center" vertical="center"/>
    </xf>
    <xf numFmtId="7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3" borderId="0" xfId="0" applyFill="1" applyBorder="1"/>
    <xf numFmtId="0" fontId="4" fillId="0" borderId="2" xfId="0" applyFont="1" applyFill="1" applyBorder="1" applyAlignment="1">
      <alignment horizontal="left" vertical="center" wrapText="1"/>
    </xf>
    <xf numFmtId="7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/>
    </xf>
    <xf numFmtId="7" fontId="5" fillId="4" borderId="4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/>
    </xf>
    <xf numFmtId="4" fontId="5" fillId="4" borderId="4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7" fontId="6" fillId="0" borderId="6" xfId="0" applyNumberFormat="1" applyFont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4" fontId="6" fillId="0" borderId="6" xfId="49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wrapText="1"/>
    </xf>
    <xf numFmtId="7" fontId="6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wrapText="1"/>
    </xf>
    <xf numFmtId="0" fontId="9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4 Small 210 x 297 mm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7.png"/><Relationship Id="rId4" Type="http://schemas.openxmlformats.org/officeDocument/2006/relationships/image" Target="media/image6.png"/><Relationship Id="rId3" Type="http://schemas.openxmlformats.org/officeDocument/2006/relationships/image" Target="media/image5.png"/><Relationship Id="rId2" Type="http://schemas.openxmlformats.org/officeDocument/2006/relationships/image" Target="media/image4.png"/><Relationship Id="rId1" Type="http://schemas.openxmlformats.org/officeDocument/2006/relationships/image" Target="media/image3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31115</xdr:colOff>
      <xdr:row>1</xdr:row>
      <xdr:rowOff>66040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44095" y="685800"/>
          <a:ext cx="3111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31115</xdr:colOff>
      <xdr:row>1</xdr:row>
      <xdr:rowOff>66040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44095" y="685800"/>
          <a:ext cx="3111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31115</xdr:colOff>
      <xdr:row>0</xdr:row>
      <xdr:rowOff>61595</xdr:rowOff>
    </xdr:to>
    <xdr:pic>
      <xdr:nvPicPr>
        <xdr:cNvPr id="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44095" y="0"/>
          <a:ext cx="31115" cy="6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452120</xdr:colOff>
      <xdr:row>10</xdr:row>
      <xdr:rowOff>690245</xdr:rowOff>
    </xdr:from>
    <xdr:to>
      <xdr:col>8</xdr:col>
      <xdr:colOff>1730375</xdr:colOff>
      <xdr:row>10</xdr:row>
      <xdr:rowOff>1697355</xdr:rowOff>
    </xdr:to>
    <xdr:pic>
      <xdr:nvPicPr>
        <xdr:cNvPr id="5" name="图片 1" descr="5cab0c068a03d6740cae0e98da526aa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017125" y="11193145"/>
          <a:ext cx="1278255" cy="10071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T25"/>
  <sheetViews>
    <sheetView tabSelected="1" zoomScale="110" zoomScaleNormal="110" zoomScaleSheetLayoutView="60" workbookViewId="0">
      <pane ySplit="3" topLeftCell="A14" activePane="bottomLeft" state="frozen"/>
      <selection/>
      <selection pane="bottomLeft" activeCell="F18" sqref="F18"/>
    </sheetView>
  </sheetViews>
  <sheetFormatPr defaultColWidth="9.14166666666667" defaultRowHeight="14.25"/>
  <cols>
    <col min="1" max="1" width="6.25" customWidth="1"/>
    <col min="2" max="2" width="15.8166666666667" customWidth="1"/>
    <col min="3" max="3" width="48.7916666666667" customWidth="1"/>
    <col min="4" max="5" width="8.69166666666667" customWidth="1"/>
    <col min="6" max="6" width="13" style="7" customWidth="1"/>
    <col min="7" max="7" width="13" style="8" customWidth="1"/>
    <col min="8" max="8" width="11.2833333333333" style="9" customWidth="1"/>
    <col min="9" max="9" width="28.7833333333333" style="10" customWidth="1"/>
    <col min="10" max="31" width="9" style="11"/>
    <col min="32" max="223" width="9.14166666666667" style="11"/>
    <col min="224" max="228" width="9" style="11"/>
  </cols>
  <sheetData>
    <row r="1" s="1" customFormat="1" ht="54" customHeight="1" spans="1:228">
      <c r="A1" s="12" t="s">
        <v>0</v>
      </c>
      <c r="B1" s="12"/>
      <c r="C1" s="12"/>
      <c r="D1" s="12"/>
      <c r="E1" s="12"/>
      <c r="F1" s="13"/>
      <c r="G1" s="12"/>
      <c r="H1" s="12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</row>
    <row r="2" s="2" customFormat="1" ht="89" customHeight="1" spans="1:228">
      <c r="A2" s="16" t="s">
        <v>1</v>
      </c>
      <c r="B2" s="16"/>
      <c r="C2" s="16"/>
      <c r="D2" s="16"/>
      <c r="E2" s="16"/>
      <c r="F2" s="17"/>
      <c r="G2" s="16"/>
      <c r="H2" s="16"/>
      <c r="I2" s="18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</row>
    <row r="3" s="3" customFormat="1" ht="29" customHeight="1" spans="1:228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20" t="s">
        <v>7</v>
      </c>
      <c r="G3" s="21" t="s">
        <v>8</v>
      </c>
      <c r="H3" s="22" t="s">
        <v>9</v>
      </c>
      <c r="I3" s="23" t="s">
        <v>10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</row>
    <row r="4" s="4" customFormat="1" ht="65" customHeight="1" spans="1:228">
      <c r="A4" s="25">
        <v>1</v>
      </c>
      <c r="B4" s="25" t="s">
        <v>11</v>
      </c>
      <c r="C4" s="25" t="s">
        <v>12</v>
      </c>
      <c r="D4" s="25">
        <v>2</v>
      </c>
      <c r="E4" s="26" t="s">
        <v>13</v>
      </c>
      <c r="F4" s="27"/>
      <c r="G4" s="28"/>
      <c r="H4" s="29" t="s">
        <v>14</v>
      </c>
      <c r="I4" s="30" t="str">
        <f>_xlfn.DISPIMG("ID_ED234ABC5425453DAAF9AC67905DFC6D",1)</f>
        <v>=DISPIMG("ID_ED234ABC5425453DAAF9AC67905DFC6D",1)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</row>
    <row r="5" s="5" customFormat="1" ht="121" customHeight="1" spans="1:228">
      <c r="A5" s="25">
        <v>2</v>
      </c>
      <c r="B5" s="26" t="s">
        <v>15</v>
      </c>
      <c r="C5" s="26" t="s">
        <v>16</v>
      </c>
      <c r="D5" s="26">
        <v>3</v>
      </c>
      <c r="E5" s="26" t="s">
        <v>17</v>
      </c>
      <c r="F5" s="32"/>
      <c r="G5" s="28"/>
      <c r="H5" s="29" t="s">
        <v>14</v>
      </c>
      <c r="I5" s="33" t="str">
        <f>_xlfn.DISPIMG("ID_81CCCB4529F24FD7BED9B418B0A14DFA",1)</f>
        <v>=DISPIMG("ID_81CCCB4529F24FD7BED9B418B0A14DFA",1)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</row>
    <row r="6" s="5" customFormat="1" ht="83" customHeight="1" spans="1:228">
      <c r="A6" s="25">
        <v>3</v>
      </c>
      <c r="B6" s="26" t="s">
        <v>18</v>
      </c>
      <c r="C6" s="26" t="s">
        <v>19</v>
      </c>
      <c r="D6" s="26">
        <v>5</v>
      </c>
      <c r="E6" s="26" t="s">
        <v>20</v>
      </c>
      <c r="F6" s="32"/>
      <c r="G6" s="28"/>
      <c r="H6" s="29" t="s">
        <v>14</v>
      </c>
      <c r="I6" s="33" t="str">
        <f>_xlfn.DISPIMG("ID_CC9E5D77CFB940088CBDF6171FE69786",1)</f>
        <v>=DISPIMG("ID_CC9E5D77CFB940088CBDF6171FE69786",1)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</row>
    <row r="7" s="5" customFormat="1" ht="155" customHeight="1" spans="1:228">
      <c r="A7" s="25">
        <v>4</v>
      </c>
      <c r="B7" s="26" t="s">
        <v>15</v>
      </c>
      <c r="C7" s="26" t="s">
        <v>21</v>
      </c>
      <c r="D7" s="26">
        <v>1</v>
      </c>
      <c r="E7" s="26" t="s">
        <v>17</v>
      </c>
      <c r="F7" s="32"/>
      <c r="G7" s="28"/>
      <c r="H7" s="29" t="s">
        <v>14</v>
      </c>
      <c r="I7" s="33" t="str">
        <f>_xlfn.DISPIMG("ID_4E1B2BD77E364FAFBC19DD95DFE9A84E",1)</f>
        <v>=DISPIMG("ID_4E1B2BD77E364FAFBC19DD95DFE9A84E",1)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</row>
    <row r="8" s="5" customFormat="1" ht="70" customHeight="1" spans="1:228">
      <c r="A8" s="25">
        <v>5</v>
      </c>
      <c r="B8" s="26" t="s">
        <v>22</v>
      </c>
      <c r="C8" s="26" t="s">
        <v>23</v>
      </c>
      <c r="D8" s="26">
        <v>1</v>
      </c>
      <c r="E8" s="26" t="s">
        <v>17</v>
      </c>
      <c r="F8" s="32"/>
      <c r="G8" s="28"/>
      <c r="H8" s="29" t="s">
        <v>14</v>
      </c>
      <c r="I8" s="33" t="str">
        <f>_xlfn.DISPIMG("ID_7B1DA5ACA09248EFA42E5C8CB7084784",1)</f>
        <v>=DISPIMG("ID_7B1DA5ACA09248EFA42E5C8CB7084784",1)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</row>
    <row r="9" s="5" customFormat="1" ht="91" customHeight="1" spans="1:228">
      <c r="A9" s="25">
        <v>6</v>
      </c>
      <c r="B9" s="35" t="s">
        <v>24</v>
      </c>
      <c r="C9" s="26" t="s">
        <v>25</v>
      </c>
      <c r="D9" s="35">
        <v>1</v>
      </c>
      <c r="E9" s="35" t="s">
        <v>13</v>
      </c>
      <c r="F9" s="32"/>
      <c r="G9" s="28"/>
      <c r="H9" s="29" t="s">
        <v>14</v>
      </c>
      <c r="I9" s="33" t="str">
        <f>_xlfn.DISPIMG("ID_65C71DC148B44ADBAF46017B47F172E0",1)</f>
        <v>=DISPIMG("ID_65C71DC148B44ADBAF46017B47F172E0",1)</v>
      </c>
    </row>
    <row r="10" s="6" customFormat="1" ht="70" customHeight="1" spans="1:228">
      <c r="A10" s="25">
        <v>7</v>
      </c>
      <c r="B10" s="36" t="s">
        <v>26</v>
      </c>
      <c r="C10" s="26" t="s">
        <v>27</v>
      </c>
      <c r="D10" s="35">
        <v>1</v>
      </c>
      <c r="E10" s="35" t="s">
        <v>13</v>
      </c>
      <c r="F10" s="27"/>
      <c r="G10" s="28"/>
      <c r="H10" s="29" t="s">
        <v>14</v>
      </c>
      <c r="I10" s="37" t="s">
        <v>28</v>
      </c>
    </row>
    <row r="11" s="6" customFormat="1" ht="376" customHeight="1" spans="1:228">
      <c r="A11" s="25">
        <v>8</v>
      </c>
      <c r="B11" s="38"/>
      <c r="C11" s="26" t="s">
        <v>29</v>
      </c>
      <c r="D11" s="35">
        <v>1</v>
      </c>
      <c r="E11" s="35" t="s">
        <v>13</v>
      </c>
      <c r="F11" s="27"/>
      <c r="G11" s="28"/>
      <c r="H11" s="29" t="s">
        <v>14</v>
      </c>
      <c r="I11" s="39" t="s">
        <v>30</v>
      </c>
    </row>
    <row r="12" s="6" customFormat="1" ht="54" customHeight="1" spans="1:228">
      <c r="A12" s="25">
        <v>9</v>
      </c>
      <c r="B12" s="26" t="s">
        <v>31</v>
      </c>
      <c r="C12" s="26" t="s">
        <v>32</v>
      </c>
      <c r="D12" s="35">
        <v>1</v>
      </c>
      <c r="E12" s="35" t="s">
        <v>13</v>
      </c>
      <c r="F12" s="27"/>
      <c r="G12" s="28"/>
      <c r="H12" s="29" t="s">
        <v>33</v>
      </c>
      <c r="I12" s="37"/>
    </row>
    <row r="13" s="6" customFormat="1" ht="54" customHeight="1" spans="1:228">
      <c r="A13" s="25">
        <v>10</v>
      </c>
      <c r="B13" s="26" t="s">
        <v>34</v>
      </c>
      <c r="C13" s="26" t="s">
        <v>35</v>
      </c>
      <c r="D13" s="35">
        <v>1</v>
      </c>
      <c r="E13" s="35" t="s">
        <v>13</v>
      </c>
      <c r="F13" s="27"/>
      <c r="G13" s="28"/>
      <c r="H13" s="29" t="s">
        <v>33</v>
      </c>
      <c r="I13" s="37" t="s">
        <v>36</v>
      </c>
    </row>
    <row r="14" s="6" customFormat="1" ht="124" customHeight="1" spans="1:228">
      <c r="A14" s="25">
        <v>11</v>
      </c>
      <c r="B14" s="35" t="s">
        <v>37</v>
      </c>
      <c r="C14" s="26" t="s">
        <v>38</v>
      </c>
      <c r="D14" s="35">
        <v>1</v>
      </c>
      <c r="E14" s="35" t="s">
        <v>13</v>
      </c>
      <c r="F14" s="32"/>
      <c r="G14" s="28"/>
      <c r="H14" s="29" t="s">
        <v>33</v>
      </c>
      <c r="I14" s="40" t="s">
        <v>39</v>
      </c>
    </row>
    <row r="15" s="6" customFormat="1" ht="36" customHeight="1" spans="1:228">
      <c r="A15" s="25">
        <v>13</v>
      </c>
      <c r="B15" s="41" t="s">
        <v>40</v>
      </c>
      <c r="C15" s="41"/>
      <c r="D15" s="41"/>
      <c r="E15" s="41"/>
      <c r="F15" s="42"/>
      <c r="G15" s="43">
        <f>SUM(G4:G14)</f>
        <v>0</v>
      </c>
      <c r="H15" s="44"/>
      <c r="I15" s="37"/>
    </row>
    <row r="16" s="6" customFormat="1" ht="25" customHeight="1" spans="1:228">
      <c r="A16" s="25">
        <v>14</v>
      </c>
      <c r="B16" s="41" t="s">
        <v>41</v>
      </c>
      <c r="C16" s="41"/>
      <c r="D16" s="41"/>
      <c r="E16" s="41"/>
      <c r="F16" s="42"/>
      <c r="G16" s="43">
        <f>SUM(G15*6%)</f>
        <v>0</v>
      </c>
      <c r="H16" s="44"/>
      <c r="I16" s="37"/>
    </row>
    <row r="17" s="6" customFormat="1" ht="40" customHeight="1" spans="1:228">
      <c r="A17" s="25">
        <v>15</v>
      </c>
      <c r="B17" s="41" t="s">
        <v>42</v>
      </c>
      <c r="C17" s="41"/>
      <c r="D17" s="41"/>
      <c r="E17" s="41"/>
      <c r="F17" s="42"/>
      <c r="G17" s="43">
        <f>SUM(G16+G15)</f>
        <v>0</v>
      </c>
      <c r="H17" s="44"/>
      <c r="I17" s="45"/>
    </row>
    <row r="18" s="6" customFormat="1" ht="128" customHeight="1" spans="1:228">
      <c r="A18" s="25">
        <v>12</v>
      </c>
      <c r="B18" s="26" t="s">
        <v>43</v>
      </c>
      <c r="C18" s="26" t="s">
        <v>44</v>
      </c>
      <c r="D18" s="35">
        <v>6</v>
      </c>
      <c r="E18" s="35" t="s">
        <v>45</v>
      </c>
      <c r="F18" s="32"/>
      <c r="G18" s="28"/>
      <c r="H18" s="29" t="s">
        <v>33</v>
      </c>
      <c r="I18" s="37" t="s">
        <v>46</v>
      </c>
    </row>
    <row r="19" s="6" customFormat="1" ht="32" customHeight="1" spans="1:228">
      <c r="A19" s="25">
        <v>13</v>
      </c>
      <c r="B19" s="41" t="s">
        <v>47</v>
      </c>
      <c r="C19" s="41"/>
      <c r="D19" s="41"/>
      <c r="E19" s="41"/>
      <c r="F19" s="42"/>
      <c r="G19" s="43">
        <f>SUM(G4:G18)</f>
        <v>0</v>
      </c>
      <c r="H19" s="44"/>
      <c r="I19" s="37"/>
    </row>
    <row r="20" s="2" customFormat="1" ht="32" customHeight="1" spans="1:228">
      <c r="A20" s="25">
        <v>14</v>
      </c>
      <c r="B20" s="41" t="s">
        <v>41</v>
      </c>
      <c r="C20" s="41"/>
      <c r="D20" s="41"/>
      <c r="E20" s="41"/>
      <c r="F20" s="42"/>
      <c r="G20" s="43">
        <f>SUM(G19*6%)</f>
        <v>0</v>
      </c>
      <c r="H20" s="44"/>
      <c r="I20" s="37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</row>
    <row r="21" s="2" customFormat="1" ht="32" customHeight="1" spans="1:228">
      <c r="A21" s="25">
        <v>15</v>
      </c>
      <c r="B21" s="41" t="s">
        <v>48</v>
      </c>
      <c r="C21" s="41"/>
      <c r="D21" s="41"/>
      <c r="E21" s="41"/>
      <c r="F21" s="42"/>
      <c r="G21" s="43">
        <f>SUM(G20+G19)</f>
        <v>0</v>
      </c>
      <c r="H21" s="44"/>
      <c r="I21" s="4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</row>
    <row r="22" spans="1:228">
      <c r="C22" s="46"/>
      <c r="D22" s="46"/>
      <c r="E22" s="46"/>
      <c r="F22" s="46"/>
      <c r="G22" s="46"/>
      <c r="H22" s="46"/>
      <c r="I22" s="46" t="s">
        <v>49</v>
      </c>
    </row>
    <row r="23" spans="1:228">
      <c r="C23" s="46"/>
      <c r="D23" s="46"/>
      <c r="E23" s="46"/>
      <c r="F23" s="46"/>
      <c r="G23" s="46"/>
      <c r="H23" s="46"/>
      <c r="I23" s="46" t="s">
        <v>50</v>
      </c>
    </row>
    <row r="24" spans="1:228">
      <c r="A24" s="46"/>
      <c r="B24" s="46"/>
      <c r="C24" s="46"/>
      <c r="D24" s="47"/>
      <c r="E24" s="47"/>
      <c r="F24" s="47"/>
      <c r="G24" s="47"/>
      <c r="H24" s="47"/>
      <c r="I24" s="9"/>
    </row>
    <row r="25" spans="1:228">
      <c r="A25" s="48" t="s">
        <v>51</v>
      </c>
      <c r="B25" s="48"/>
      <c r="C25" s="48"/>
      <c r="D25" s="47"/>
      <c r="E25" s="47"/>
      <c r="F25" s="47"/>
      <c r="G25" s="47"/>
      <c r="H25" s="47"/>
      <c r="I25" s="9"/>
    </row>
  </sheetData>
  <mergeCells count="10">
    <mergeCell ref="A1:I1"/>
    <mergeCell ref="A2:I2"/>
    <mergeCell ref="B15:F15"/>
    <mergeCell ref="B16:F16"/>
    <mergeCell ref="B17:F17"/>
    <mergeCell ref="B19:F19"/>
    <mergeCell ref="B20:F20"/>
    <mergeCell ref="B21:F21"/>
    <mergeCell ref="A25:C25"/>
    <mergeCell ref="B10:B11"/>
  </mergeCells>
  <pageMargins left="0.310416666666667" right="0.239583333333333" top="1" bottom="1" header="0.5" footer="0.5"/>
  <pageSetup paperSize="9" scale="64" fitToHeight="0" orientation="portrait" horizontalDpi="600" verticalDpi="600"/>
  <headerFooter alignWithMargins="0" scaleWithDoc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慢闪市集搭建及执行清单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中华热干面</cp:lastModifiedBy>
  <dcterms:created xsi:type="dcterms:W3CDTF">2026-09-20T01:13:00Z</dcterms:created>
  <dcterms:modified xsi:type="dcterms:W3CDTF">2026-09-20T05:13:07Z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8EC45536C4BA4DFD9B31E8DFF398A8F5_11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